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21840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2" i="1" l="1"/>
  <c r="F505" i="1"/>
  <c r="F500" i="1"/>
  <c r="F498" i="1"/>
  <c r="F495" i="1"/>
  <c r="F493" i="1"/>
  <c r="F489" i="1"/>
  <c r="F483" i="1"/>
  <c r="F481" i="1"/>
  <c r="F479" i="1"/>
  <c r="F685" i="1" l="1"/>
  <c r="F595" i="1"/>
  <c r="F611" i="1"/>
  <c r="F646" i="1"/>
  <c r="F704" i="1"/>
  <c r="F696" i="1"/>
  <c r="F642" i="1" l="1"/>
  <c r="F717" i="1"/>
  <c r="F650" i="1"/>
  <c r="F648" i="1"/>
  <c r="F629" i="1"/>
  <c r="F625" i="1"/>
  <c r="F623" i="1"/>
  <c r="F621" i="1"/>
  <c r="F619" i="1"/>
  <c r="F617" i="1"/>
  <c r="F615" i="1"/>
  <c r="F609" i="1"/>
  <c r="F607" i="1"/>
  <c r="F605" i="1"/>
  <c r="F603" i="1"/>
  <c r="F601" i="1"/>
  <c r="F599" i="1"/>
  <c r="F597" i="1"/>
  <c r="F702" i="1"/>
  <c r="F698" i="1"/>
  <c r="F691" i="1"/>
  <c r="F689" i="1"/>
  <c r="F687" i="1"/>
  <c r="F681" i="1"/>
  <c r="F679" i="1"/>
  <c r="F674" i="1"/>
  <c r="F672" i="1"/>
  <c r="F668" i="1"/>
  <c r="F666" i="1"/>
  <c r="F662" i="1"/>
  <c r="F660" i="1"/>
  <c r="F652" i="1" l="1"/>
  <c r="E715" i="1" s="1"/>
  <c r="F706" i="1"/>
  <c r="E716" i="1" s="1"/>
  <c r="F548" i="1"/>
  <c r="F544" i="1"/>
  <c r="F540" i="1"/>
  <c r="F538" i="1"/>
  <c r="F536" i="1"/>
  <c r="F534" i="1"/>
  <c r="F532" i="1"/>
  <c r="F530" i="1"/>
  <c r="F524" i="1"/>
  <c r="F522" i="1"/>
  <c r="F518" i="1"/>
  <c r="F516" i="1"/>
  <c r="F514" i="1"/>
  <c r="F512" i="1"/>
  <c r="F509" i="1"/>
  <c r="F474" i="1"/>
  <c r="F472" i="1"/>
  <c r="F469" i="1"/>
  <c r="F467" i="1"/>
  <c r="F462" i="1"/>
  <c r="F460" i="1"/>
  <c r="F458" i="1"/>
  <c r="F448" i="1"/>
  <c r="F446" i="1"/>
  <c r="F442" i="1"/>
  <c r="F439" i="1"/>
  <c r="F434" i="1"/>
  <c r="F430" i="1"/>
  <c r="F426" i="1"/>
  <c r="F424" i="1"/>
  <c r="F422" i="1"/>
  <c r="F420" i="1"/>
  <c r="F415" i="1"/>
  <c r="F411" i="1"/>
  <c r="F542" i="1" l="1"/>
  <c r="F584" i="1" s="1"/>
  <c r="F526" i="1"/>
  <c r="F583" i="1" s="1"/>
  <c r="F406" i="1"/>
  <c r="F404" i="1"/>
  <c r="F402" i="1"/>
  <c r="F397" i="1"/>
  <c r="F393" i="1"/>
  <c r="F389" i="1"/>
  <c r="F381" i="1"/>
  <c r="F379" i="1"/>
  <c r="F377" i="1"/>
  <c r="F375" i="1"/>
  <c r="F372" i="1"/>
  <c r="F370" i="1"/>
  <c r="F362" i="1"/>
  <c r="F364" i="1"/>
  <c r="F366" i="1"/>
  <c r="F360" i="1"/>
  <c r="F358" i="1"/>
  <c r="F352" i="1"/>
  <c r="F350" i="1"/>
  <c r="F348" i="1"/>
  <c r="F342" i="1"/>
  <c r="F338" i="1"/>
  <c r="F336" i="1"/>
  <c r="F333" i="1"/>
  <c r="F330" i="1"/>
  <c r="F326" i="1"/>
  <c r="F324" i="1"/>
  <c r="F321" i="1"/>
  <c r="F317" i="1"/>
  <c r="F319" i="1"/>
  <c r="F315" i="1"/>
  <c r="F313" i="1"/>
  <c r="F308" i="1"/>
  <c r="F306" i="1"/>
  <c r="F304" i="1"/>
  <c r="F292" i="1"/>
  <c r="F294" i="1"/>
  <c r="F296" i="1"/>
  <c r="F298" i="1"/>
  <c r="F300" i="1"/>
  <c r="F290" i="1"/>
  <c r="F288" i="1"/>
  <c r="F284" i="1"/>
  <c r="F282" i="1"/>
  <c r="F276" i="1"/>
  <c r="F273" i="1"/>
  <c r="F270" i="1"/>
  <c r="F268" i="1"/>
  <c r="F266" i="1"/>
  <c r="F264" i="1"/>
  <c r="F262" i="1"/>
  <c r="F258" i="1"/>
  <c r="F253" i="1"/>
  <c r="F250" i="1"/>
  <c r="F246" i="1"/>
  <c r="F239" i="1"/>
  <c r="F230" i="1"/>
  <c r="F223" i="1"/>
  <c r="F219" i="1"/>
  <c r="F217" i="1"/>
  <c r="F213" i="1"/>
  <c r="F211" i="1"/>
  <c r="F209" i="1"/>
  <c r="F205" i="1"/>
  <c r="F202" i="1"/>
  <c r="F200" i="1"/>
  <c r="F196" i="1"/>
  <c r="F194" i="1"/>
  <c r="F192" i="1"/>
  <c r="F186" i="1"/>
  <c r="F188" i="1"/>
  <c r="F184" i="1"/>
  <c r="F182" i="1"/>
  <c r="F176" i="1"/>
  <c r="F160" i="1"/>
  <c r="F156" i="1"/>
  <c r="F154" i="1"/>
  <c r="F150" i="1"/>
  <c r="F147" i="1"/>
  <c r="F142" i="1"/>
  <c r="F140" i="1"/>
  <c r="F138" i="1"/>
  <c r="F111" i="1"/>
  <c r="F114" i="1"/>
  <c r="F117" i="1"/>
  <c r="F120" i="1"/>
  <c r="F123" i="1"/>
  <c r="F126" i="1"/>
  <c r="F129" i="1"/>
  <c r="F132" i="1"/>
  <c r="F108" i="1"/>
  <c r="F105" i="1"/>
  <c r="F101" i="1"/>
  <c r="F99" i="1"/>
  <c r="F96" i="1"/>
  <c r="F93" i="1"/>
  <c r="F73" i="1"/>
  <c r="F58" i="1"/>
  <c r="F4" i="1"/>
  <c r="F450" i="1" l="1"/>
  <c r="F582" i="1" s="1"/>
  <c r="F572" i="1" s="1"/>
  <c r="F383" i="1"/>
  <c r="F581" i="1" s="1"/>
  <c r="F580" i="1"/>
  <c r="F562" i="1" l="1"/>
  <c r="F552" i="1"/>
  <c r="F577" i="1" s="1"/>
  <c r="F585" i="1" s="1"/>
  <c r="F586" i="1" s="1"/>
  <c r="E714" i="1" s="1"/>
  <c r="E717" i="1" s="1"/>
</calcChain>
</file>

<file path=xl/sharedStrings.xml><?xml version="1.0" encoding="utf-8"?>
<sst xmlns="http://schemas.openxmlformats.org/spreadsheetml/2006/main" count="704" uniqueCount="413">
  <si>
    <t>ČÁST</t>
  </si>
  <si>
    <t>D.1.4b,c- 22 Vzduchotechnika, klimatizace, RTCH</t>
  </si>
  <si>
    <t>Popis</t>
  </si>
  <si>
    <t>MJ</t>
  </si>
  <si>
    <t>Počet MJ</t>
  </si>
  <si>
    <t>Jedn. cena</t>
  </si>
  <si>
    <t>Celkem bez DPH</t>
  </si>
  <si>
    <t xml:space="preserve">VZT Jednotka pro přívod vzduchu  </t>
  </si>
  <si>
    <t>v sestavě</t>
  </si>
  <si>
    <t xml:space="preserve">Přívodní část -provedení pravé: </t>
  </si>
  <si>
    <t>Parametry VZT jednotky</t>
  </si>
  <si>
    <t>teplota přívodního vzduchu-zima    tP  =  max. 30 °C</t>
  </si>
  <si>
    <t>teplota přívodního vzduchu-léto      tP  =    15,4 °C</t>
  </si>
  <si>
    <t>Přívodní část:</t>
  </si>
  <si>
    <t xml:space="preserve">koncový panel s uzavírací klapkou a pružnou vložkou </t>
  </si>
  <si>
    <t xml:space="preserve">filtrační komora G3 </t>
  </si>
  <si>
    <t xml:space="preserve">filtrační komora M5 </t>
  </si>
  <si>
    <t>teplovodní ohřívač, vč. kapiláry protimrazové ochrany    Qt  = 74,4 kW</t>
  </si>
  <si>
    <t>typ     Cu/Al</t>
  </si>
  <si>
    <t>tlak. ztráta  na straně vody        pzw  =  2,5 kPa</t>
  </si>
  <si>
    <t>tlak. ztráta  na straně vzduchu   pc  =    48   Pa</t>
  </si>
  <si>
    <t>topná voda  tw1 =    80 °C</t>
  </si>
  <si>
    <t>množství top. vody  Q MW   = 3,288 m3/h</t>
  </si>
  <si>
    <t xml:space="preserve">připojovací rozměr  top. vody  5/4" </t>
  </si>
  <si>
    <t>teplota nasávaného vzduchu te    = 7,8°C</t>
  </si>
  <si>
    <t>teplota přívodního vzduchu   tP   = max. 30 °C</t>
  </si>
  <si>
    <t>vč. regulačního uzlu</t>
  </si>
  <si>
    <t>chladící komora – vodní , Qch = 51,2 kW</t>
  </si>
  <si>
    <t>teplota vstupního vzduchu te    = 27,8 °C</t>
  </si>
  <si>
    <t>teplota vystupujícího vzduchu te    = 15,4 °C</t>
  </si>
  <si>
    <t>chlad. medium voda 6/12 ºC</t>
  </si>
  <si>
    <t>tlak. ztráta  na straně vody        pzw  =  3,8 kPa</t>
  </si>
  <si>
    <t>tlak. ztráta  na straně vzduchu   pc  =   141   Pa</t>
  </si>
  <si>
    <t xml:space="preserve">ventilátorová komora s volným oběžným kolem, motor s 3f frek. měničem </t>
  </si>
  <si>
    <t xml:space="preserve">el. příkon              N  = 3 kW     </t>
  </si>
  <si>
    <t>množství vzduchu  V   =  10000 m3h-1</t>
  </si>
  <si>
    <t>externí tlak            pc  =   300 Pa</t>
  </si>
  <si>
    <t>výfuk vzduchu s pružnou vložkou na horní straně</t>
  </si>
  <si>
    <t>Rozměr jednotky :    výška 1300 mm</t>
  </si>
  <si>
    <t xml:space="preserve">                                    délka  3190 mm</t>
  </si>
  <si>
    <t xml:space="preserve">                                    šířka   1200 mm</t>
  </si>
  <si>
    <t>ks</t>
  </si>
  <si>
    <t xml:space="preserve"> Odvodní část - provedení pravé:</t>
  </si>
  <si>
    <t>klapková komora – 1 klapka vzadu a pružná vložka</t>
  </si>
  <si>
    <t xml:space="preserve">ventilátorová komora s volným oběžným kolem, motor s 1f frek. měničem </t>
  </si>
  <si>
    <t xml:space="preserve">el. příkon                N  = 1,1 kW     </t>
  </si>
  <si>
    <t>množství vzduchu    V  = 8000 m3h-1</t>
  </si>
  <si>
    <t>externí tlak             pc =   300 Pa</t>
  </si>
  <si>
    <t>klapková komora – 2 klapky (nahoře a čele jednotky) a pružné vložky</t>
  </si>
  <si>
    <t>Rozměr jednotky :    výška 1150 mm</t>
  </si>
  <si>
    <t xml:space="preserve">                                    délka  2530 mm</t>
  </si>
  <si>
    <t xml:space="preserve">                                    šířka   1050 mm</t>
  </si>
  <si>
    <t xml:space="preserve">Zdroj chlazené vody ve vnitřním provedení </t>
  </si>
  <si>
    <t>Dvouokrukový chiller vč. vestavěného čerpadla, výměníků, řídícího systému, armatur a základového rámu o výšce 200 mm</t>
  </si>
  <si>
    <t xml:space="preserve">Hmotnost chilleru bez náplní: 556 kg </t>
  </si>
  <si>
    <t xml:space="preserve">Chladící výkon Q=83 kW </t>
  </si>
  <si>
    <t>množství  vody  Q MW   = 11,8 m3/h</t>
  </si>
  <si>
    <t>ext. tlak.oběhového čerpadla         p  =  243 kPa</t>
  </si>
  <si>
    <t xml:space="preserve">El. příkon   N  = 23  kW, 3x400V     </t>
  </si>
  <si>
    <t>Chladivo R410a</t>
  </si>
  <si>
    <t>Regulace chladícího výkonu ve 4 stupních (25 až 100%)</t>
  </si>
  <si>
    <t>Rozměr chilleru :    výška 1980 mm</t>
  </si>
  <si>
    <t xml:space="preserve">                                  délka (hloubka) 890 mm</t>
  </si>
  <si>
    <t xml:space="preserve">                                  šířka   950 mm</t>
  </si>
  <si>
    <t xml:space="preserve">Kondenzační jednotka – s axiálními ventilátory,proudění vzduchu přes </t>
  </si>
  <si>
    <t>výměník vertikální</t>
  </si>
  <si>
    <t xml:space="preserve">Hmotnost kondenzační jednotky bez náplní: 570 kg </t>
  </si>
  <si>
    <t xml:space="preserve">Chladící výkon Q=106 kW </t>
  </si>
  <si>
    <t>kondenz. teplota 47,1 ºC</t>
  </si>
  <si>
    <t>teplota vstupního vzduchu te    = 32 °C</t>
  </si>
  <si>
    <t xml:space="preserve">El. příkon   N  = 0,34  kW, 230V , EC motory    </t>
  </si>
  <si>
    <t>Hlučnost 29 dB(A) v 10 m od jednotky</t>
  </si>
  <si>
    <t>el. rozvaděč vč. zapojení ventil. části</t>
  </si>
  <si>
    <t>Celková délka trasy chladiva 25 m</t>
  </si>
  <si>
    <t>Převýšení 3 m</t>
  </si>
  <si>
    <t xml:space="preserve">Průměry Cu potrubí pro chladivo R410a </t>
  </si>
  <si>
    <t>Předběžný Ø potrubí pro kapalné chladivo R410a Ø 28 mm</t>
  </si>
  <si>
    <t>Předběžný Ø potrubí pro plynné chladivo R410a Ø 35 mm</t>
  </si>
  <si>
    <t>Rozměr kond. jednotky :    výška 1430 mm</t>
  </si>
  <si>
    <t xml:space="preserve">                                               délka  5000 mm</t>
  </si>
  <si>
    <t xml:space="preserve">                                               šířka   1141 mm</t>
  </si>
  <si>
    <t>Oil trap v trase kapalného chladiva každých 5 až 6 m,</t>
  </si>
  <si>
    <t xml:space="preserve">není to typové zařízení , nutno zahrnout do potrubí chladiva </t>
  </si>
  <si>
    <t>Uložení trasy potrubí chladiva</t>
  </si>
  <si>
    <t>tep. izolace, mont.Cu potrubí vč. náplní chladiva a komp. oleje</t>
  </si>
  <si>
    <t>Úprava stávající konstrukce pro uložení kondenzátoru</t>
  </si>
  <si>
    <t>materiál např. ocelová tyč I16</t>
  </si>
  <si>
    <t>Kotvení do stěn anglického dvorku – zděná konstrukce</t>
  </si>
  <si>
    <t>bm</t>
  </si>
  <si>
    <t>kg</t>
  </si>
  <si>
    <t xml:space="preserve">Buňkový tlumič hluku G 250 x 500 x 1000.1 </t>
  </si>
  <si>
    <t>standard Greif akustika</t>
  </si>
  <si>
    <t xml:space="preserve">Buňkový tlumič hluku G 250 x 500 x 1500.1 </t>
  </si>
  <si>
    <t xml:space="preserve">Buňkový tlumič hluku G 250 x 500 x 2000.1 </t>
  </si>
  <si>
    <t xml:space="preserve">Buňkový tlumič hluku G 200 x 500 x 2000.2 </t>
  </si>
  <si>
    <t xml:space="preserve">Buňkový tlumič hluku G 200 x 500 x 1000.2 </t>
  </si>
  <si>
    <t xml:space="preserve">Buňkový tlumič hluku G 200 x 500 x 1500.1 </t>
  </si>
  <si>
    <t>1.11</t>
  </si>
  <si>
    <t xml:space="preserve">Regulační klapka 500x500, ovl. ruční                     </t>
  </si>
  <si>
    <t xml:space="preserve">standard f.Mandík </t>
  </si>
  <si>
    <t>1.12</t>
  </si>
  <si>
    <t xml:space="preserve">Regulační klapka 355x400, ovl. ruční , atyp. rozměr                    </t>
  </si>
  <si>
    <t>1.13</t>
  </si>
  <si>
    <t xml:space="preserve">Regulační klapka 800x500, ovl. servopohonem (servo dodávka M+Ř)                    </t>
  </si>
  <si>
    <t>Pochozí plech 1200x750 s otvorem 800x500 pro osazení reg. klapky</t>
  </si>
  <si>
    <t>kpl</t>
  </si>
  <si>
    <t xml:space="preserve">osadit do rámu stávající pochozí mříže, plech opatřit madlem  </t>
  </si>
  <si>
    <t>1.14</t>
  </si>
  <si>
    <t xml:space="preserve">Trysky přívodu vzduchu WGA (standard Schako), černé provedení trysek </t>
  </si>
  <si>
    <t xml:space="preserve">Plechový panel objednat bez nátěru, nátěr v odstínu RAL 1036 (Pearl gold)   </t>
  </si>
  <si>
    <t xml:space="preserve">odstín barvy bude vybrán podle odstínu použitého mosazného plechu. </t>
  </si>
  <si>
    <t xml:space="preserve">WGA 825x325, 24 trysek </t>
  </si>
  <si>
    <t xml:space="preserve">WGA 825x225, 16 trysek </t>
  </si>
  <si>
    <t>Komora pro osazení trysek na stěnu min. rozměr  858x974x150 mm</t>
  </si>
  <si>
    <t xml:space="preserve">materiál : mosazný plech tl. 1mm, výstuhy rámu mosazné ohýbané profily </t>
  </si>
  <si>
    <t xml:space="preserve">Rozměr komory a její upevnění na stěnu musí být upřesněno po demontáži </t>
  </si>
  <si>
    <t>stávajících mřížek 800x800.</t>
  </si>
  <si>
    <t>1.15</t>
  </si>
  <si>
    <t>Mřížka 750x1000 , velikost ok 10x10 mm</t>
  </si>
  <si>
    <t>(konec sacího potrubí)</t>
  </si>
  <si>
    <t>1.16</t>
  </si>
  <si>
    <t>Protidešťová žaluzie vč síta pro záchyt hrubých nečistot  – atypické provedení</t>
  </si>
  <si>
    <t>horní hrana-tvar kruhové úseče, podle oblouku horní části okenního rámu</t>
  </si>
  <si>
    <t xml:space="preserve">š 2200mm, v 600mm, vyrobit po přeměření rámu okna a oblouku rámu  </t>
  </si>
  <si>
    <t xml:space="preserve">montáž na okenní rám, materiál černý plech nátěr v odstínu rámů okem (RAL) </t>
  </si>
  <si>
    <t>m2</t>
  </si>
  <si>
    <t>Složení nátěru</t>
  </si>
  <si>
    <t>Základní reaktivní - jednonásobný</t>
  </si>
  <si>
    <t xml:space="preserve">Vrchní – syntetický matný dvojnásobný, odstín podle barvy okenního rámu                             </t>
  </si>
  <si>
    <t xml:space="preserve">Parapetní klimatizační jednotka s opláštěním – fancoil </t>
  </si>
  <si>
    <t>Rozměr kond. lednotky :    výška    629 mm</t>
  </si>
  <si>
    <t xml:space="preserve">                                               délka  1440 mm</t>
  </si>
  <si>
    <t xml:space="preserve">                                               hloubka    240 mm</t>
  </si>
  <si>
    <t>množství vzduchu  V   =  355 až 715 m3h-1, ve třech reg. stupních</t>
  </si>
  <si>
    <t>chladící výměník – vodní , Qch = max. 4,7 kW</t>
  </si>
  <si>
    <t>teplota vstupního vzduchu te    = 26 °C</t>
  </si>
  <si>
    <t>teplota vystupujícího vzduchu te    = 12,2 °C</t>
  </si>
  <si>
    <t>množství  chlad.vody  Q MW   = max 678 kg/h</t>
  </si>
  <si>
    <t>tlak. ztráta  na straně vody        pzw  = max. 21 kPa</t>
  </si>
  <si>
    <t>topný el. registr</t>
  </si>
  <si>
    <t>N=4,1 kW</t>
  </si>
  <si>
    <t>vstupní teplota vzduchu 20°C</t>
  </si>
  <si>
    <t>max. výstupní teplota vzduchu 37°C</t>
  </si>
  <si>
    <t xml:space="preserve">Parní zvlhčovač vč. vlastního řídícího a regulačního systému </t>
  </si>
  <si>
    <t>proporcionální regulace výkonu</t>
  </si>
  <si>
    <t>Parní výkon 15 až 40 kg/h</t>
  </si>
  <si>
    <t>El. příkon 33 kW, 400V</t>
  </si>
  <si>
    <t>Hmotnost zvhčovače 25 kg</t>
  </si>
  <si>
    <t>Parní hadice  (4 m)</t>
  </si>
  <si>
    <t>Čidlo vlhkosti do potrubí rozsah 10% až 90% rh, výstup 4-20mA</t>
  </si>
  <si>
    <t>VZT potrubí mat. ALP - souhrnem</t>
  </si>
  <si>
    <t>1.25</t>
  </si>
  <si>
    <t xml:space="preserve">Požární klapka  355 x 400 spouštění ruční,tepelné, magnet 24 V DC                     </t>
  </si>
  <si>
    <t>s koncovým spínačem</t>
  </si>
  <si>
    <t>standard f.Mandík PKTM III/CZ 355x400-.21</t>
  </si>
  <si>
    <t xml:space="preserve">Vyztužovací rám VRM-III </t>
  </si>
  <si>
    <t>ocelová plechová výztuha U25x40x25</t>
  </si>
  <si>
    <t>Pozn. : jedna PKTM III je osazena standardně ve stěně</t>
  </si>
  <si>
    <r>
      <t xml:space="preserve">Kondenzační hadice </t>
    </r>
    <r>
      <rPr>
        <sz val="9"/>
        <color indexed="10"/>
        <rFont val="Arial"/>
        <family val="2"/>
        <charset val="238"/>
      </rPr>
      <t xml:space="preserve"> </t>
    </r>
  </si>
  <si>
    <r>
      <t>Distribuční trubice šířka VZT potrubí 1000 mm</t>
    </r>
    <r>
      <rPr>
        <sz val="9"/>
        <color indexed="10"/>
        <rFont val="Arial"/>
        <family val="2"/>
        <charset val="238"/>
      </rPr>
      <t xml:space="preserve"> </t>
    </r>
  </si>
  <si>
    <t xml:space="preserve">tvarovky </t>
  </si>
  <si>
    <t>potrubí rovné</t>
  </si>
  <si>
    <t>1.26</t>
  </si>
  <si>
    <t xml:space="preserve">Požární klapka  315 x 400 spouštění ruční,tepelné, magnet 24 V DC                     </t>
  </si>
  <si>
    <t>standard f.Mandík PKTM III/CZ 315x400-.21</t>
  </si>
  <si>
    <t>1.27</t>
  </si>
  <si>
    <t xml:space="preserve">Požární klapka  710 x 250 spouštění ruční,tepelné, magnet 24 V DC                     </t>
  </si>
  <si>
    <t>standard f.Mandík PKTM III/CZ 710x250-.21</t>
  </si>
  <si>
    <t xml:space="preserve">Doizolování od osy listu požární klapky k hranici PU  </t>
  </si>
  <si>
    <t xml:space="preserve">Požární klapky osazeny mino tuhou stěnovou konstrukci, klapka vyztužená  </t>
  </si>
  <si>
    <t xml:space="preserve">průchod potrubí utěsněn sádrou nebo maltou.Doizolování od stěny k ose </t>
  </si>
  <si>
    <t xml:space="preserve">listu požární klapky podle doporučení výrobce, s požární odolností EIS 60 </t>
  </si>
  <si>
    <t xml:space="preserve">Doizolování musí materiálově a provedením odpovídat  technikého listu  </t>
  </si>
  <si>
    <t>výrobce TPM 075/09</t>
  </si>
  <si>
    <t>Izolace s odpovídající požární odolností (podle požadavku TPM 075/09)</t>
  </si>
  <si>
    <t>Montáž</t>
  </si>
  <si>
    <t>zařízení č. 1 Vzduchotechnika a chlazení celkem</t>
  </si>
  <si>
    <t>XXX</t>
  </si>
  <si>
    <t>Chladící a topný okruh pro zař.č1</t>
  </si>
  <si>
    <t xml:space="preserve">Armatury, nádoby </t>
  </si>
  <si>
    <t>Medium pro veškeré potrubí, nádoby a armatury-voda</t>
  </si>
  <si>
    <t xml:space="preserve">Akumulační nádoba </t>
  </si>
  <si>
    <t>Stojatá tlaková nádoba s připojovacími hrdly DN65, atyp. provedení</t>
  </si>
  <si>
    <t>objem 300 l, PN6 (standard např. Vaněk Trutnov)</t>
  </si>
  <si>
    <t>Médium: voda</t>
  </si>
  <si>
    <t>Umístění: ve strojovně VZT</t>
  </si>
  <si>
    <t xml:space="preserve">V horní a spodní části nádoby  budou připraveny vstupy pro připojení potrubí DN25 </t>
  </si>
  <si>
    <t>včetně kulového kohoutu SU R 3/4" se zajištěním</t>
  </si>
  <si>
    <t>Max. provozní tlak  10bar, medium voda</t>
  </si>
  <si>
    <t>Pojistný ventil DUCO 1/2“ x 3/4“ KD</t>
  </si>
  <si>
    <t>otevírací přetlak 400 kPa, medium -voda</t>
  </si>
  <si>
    <t>Mezipřírubová uzavírací klapka s pákou, PN16, KSB Boax</t>
  </si>
  <si>
    <t>materiál tělesa: tvárná litina GGG40.3, disk: poniklovaná tvárná litina</t>
  </si>
  <si>
    <t>GGG-40.3, manžeta: um. hmota EPDM-XV, teploty použití -20 až +130°C</t>
  </si>
  <si>
    <t>21/2" (DN 65)</t>
  </si>
  <si>
    <t xml:space="preserve">Přírubový filtr, těleso z šedé litiny, -10°C - +300°C, síto z nerez oceli, standard. </t>
  </si>
  <si>
    <t>Vyprazdňovací šroub, PN16</t>
  </si>
  <si>
    <t>Regulační ventil ruční DN50</t>
  </si>
  <si>
    <t>Manometr 100, rozsah 0 - 600kPa, včetně příslušenství: manometrový kohout třícestný, těsnění, manometrová matice M 20x1,5, tlakoměrová přípojka M 20x1,5 L/P, manometrová smyčka</t>
  </si>
  <si>
    <t>Teploměr  -10- 50oC</t>
  </si>
  <si>
    <t xml:space="preserve">Pancéřovaná ohebná tlaková hadice 2“, L=750mm </t>
  </si>
  <si>
    <t>Kulový uzávěr vnitřní závity</t>
  </si>
  <si>
    <t>2" (DN 50)</t>
  </si>
  <si>
    <t xml:space="preserve">Automatický odvzdušňovací ventil </t>
  </si>
  <si>
    <t>1/2" (DN 15)</t>
  </si>
  <si>
    <t>Vypouštěcí kohout G15</t>
  </si>
  <si>
    <t xml:space="preserve">Zhotovení vstupů pro čidla MaR (dodávka MaR) </t>
  </si>
  <si>
    <t xml:space="preserve">Potrubí chladícího a topného okruhu </t>
  </si>
  <si>
    <t>Potrubí mat. PE svařované</t>
  </si>
  <si>
    <t xml:space="preserve">DN 65 </t>
  </si>
  <si>
    <t xml:space="preserve">DN50 </t>
  </si>
  <si>
    <t>Tvarovky PE pro svařované spoje</t>
  </si>
  <si>
    <t>Oblouk 90º DN65</t>
  </si>
  <si>
    <t>Rozbočka DN 65-DN65-DN65</t>
  </si>
  <si>
    <t>Přechod DN65-DN50</t>
  </si>
  <si>
    <t>Přechod DN65-DN40</t>
  </si>
  <si>
    <t>Oblouk 90º DN50</t>
  </si>
  <si>
    <t>Přechod DN50-DN32</t>
  </si>
  <si>
    <t>Oblouk 90º DN32</t>
  </si>
  <si>
    <t>Připojovací kusy pro armatury a pro připojení stáv ocelového potrubí DN40</t>
  </si>
  <si>
    <t>DN65</t>
  </si>
  <si>
    <t>DN40</t>
  </si>
  <si>
    <t>Potrubí z ocelových trubek závitových  bezešvých , materiál 11 353.0</t>
  </si>
  <si>
    <t>případně z mat PP-R pro studenou vodu</t>
  </si>
  <si>
    <t>DN15</t>
  </si>
  <si>
    <t>DN20</t>
  </si>
  <si>
    <t>DN 25</t>
  </si>
  <si>
    <t>Spojovací, upevňovací a instalatérský materiál</t>
  </si>
  <si>
    <t>Šroubení, přírubové spoje a pomocný materiál</t>
  </si>
  <si>
    <t>(těsnění, šrouby, podložky a matice)</t>
  </si>
  <si>
    <t>Montážní materiál (konzoly, objímky, třmeny, táhla, šrouby, matice)</t>
  </si>
  <si>
    <t>Orientační štítky pro popis potrubí a armatur</t>
  </si>
  <si>
    <t>Potrubí pitné vody a odpadu kondenzátu</t>
  </si>
  <si>
    <t>Potrubí odpadu kondenzátu DN 32-PPR</t>
  </si>
  <si>
    <t>plastové potrubí pro tlakovou studenou vodu</t>
  </si>
  <si>
    <t>Potrubí přívodu pitné vody pro zvlhčovač  DN 15-PP-R</t>
  </si>
  <si>
    <t>VKK 1/2“ - PPR</t>
  </si>
  <si>
    <t>Potrubí odpadu z parního zlhčovače DN 40 mat. PP-R pro teplou vodu</t>
  </si>
  <si>
    <t>Tepelná izolace, nátěry</t>
  </si>
  <si>
    <t xml:space="preserve">Nátěr konzol a podstavců </t>
  </si>
  <si>
    <t>1 x základní nátěr + 1x synt.email</t>
  </si>
  <si>
    <t>Potrubí RTCH ve vnitřním prostoru</t>
  </si>
  <si>
    <t>Tepelná izolace potrubí z pěněného syntetického kaučuku, tepelná vodivost min. 0,038 W/m.K, parotěsná zábrana, např. Aeroflex KKS, tloušťka 13mm</t>
  </si>
  <si>
    <t xml:space="preserve">pro PE  potrubí   DN 50 </t>
  </si>
  <si>
    <t>m</t>
  </si>
  <si>
    <t xml:space="preserve">Tepelná izolace nádob, armatur </t>
  </si>
  <si>
    <t>deskami z pěněného syntetického kaučuku o tl.  H = 13 mm</t>
  </si>
  <si>
    <t>Závěsy s pevnou polyuretanovou výplní</t>
  </si>
  <si>
    <t xml:space="preserve">pro hadice o jmenovité tl. H a  vnitřním Ø  D - označeno H x D </t>
  </si>
  <si>
    <t xml:space="preserve">Lepidlo na tepelnou izolaci </t>
  </si>
  <si>
    <t>l</t>
  </si>
  <si>
    <t>Speciální čistidlo, nůž, instalační souprava, páska</t>
  </si>
  <si>
    <t>Montáže, kontrukce, náplně, montážní zkoušky, dokumentace</t>
  </si>
  <si>
    <t>Montáž primárního okruhu</t>
  </si>
  <si>
    <t>Tlaková zkouška potrubí po montáži (před izolací) dle ČSN 06 0310</t>
  </si>
  <si>
    <t>včetně sepsání protokolu</t>
  </si>
  <si>
    <t>Individuální vyzkoušení a příprava ke komplexnímu vyzkoušení</t>
  </si>
  <si>
    <t>První uvedení do provozu (oživení), komplexní vyzkoušení a vyregulování systému</t>
  </si>
  <si>
    <t>Zaškolení obsluhy</t>
  </si>
  <si>
    <t>Provozní předpisy</t>
  </si>
  <si>
    <t>Okruhy RTCH pro zařízení č. 1 celkem</t>
  </si>
  <si>
    <t xml:space="preserve">Demontáže  VZT </t>
  </si>
  <si>
    <t xml:space="preserve">Strojovna VZT pro přívod vzduchu </t>
  </si>
  <si>
    <t xml:space="preserve">Demontáž větrací jednotky Troges ve strojovně, VZT potrubí vč. tlumičů hluku   </t>
  </si>
  <si>
    <t>a izolací-min. plst se sádrovou bandáží  ( Vp = 8000 m3/h)</t>
  </si>
  <si>
    <t xml:space="preserve">Demontáž VZT potrubí přívodu vzduchu v celém rozsahu </t>
  </si>
  <si>
    <t>bude provedena tak aby bylo možno připojit nové VZT potrubí</t>
  </si>
  <si>
    <t xml:space="preserve">Demontáž VZT potrubí odsávaného vzduchu v celém rozsahu </t>
  </si>
  <si>
    <t>(potrubí VZT bez izolace zaústěné do stoupaček a do komory VZT)</t>
  </si>
  <si>
    <t>Demontáž plechu 1000x600 z příruby ve stropě sací komory</t>
  </si>
  <si>
    <t>Demontáž pochozí mříže 1000x750 v podlaze sací komory</t>
  </si>
  <si>
    <t>Demontáž potrubí VZT odvodu vzduchu mezi komorou nad dveřmi a vstupy do stoupaček</t>
  </si>
  <si>
    <t>demontáž bude provedena ke vstupu potrubí přívodu vzduchu do stoupaček,</t>
  </si>
  <si>
    <t>a potrubí přívodu  vzduchu vystupující ze strojovny na chodbu</t>
  </si>
  <si>
    <t>demontáž  připojení topné vody-ocelové potrubí DN50 s izolací, od větrací jednotky k uzavíracím armaturám za vstupem potrubí do strojovny VZT</t>
  </si>
  <si>
    <t xml:space="preserve">Strojovna VZT pro odvod vzduchu </t>
  </si>
  <si>
    <t xml:space="preserve">Demontáž ventil. komory KDKL 040 ve strojovně VZT- potrubí vč. tlumičů hluku   </t>
  </si>
  <si>
    <t>a izolací-min. plst se sádrovou bandáží  ( Vp = 6000 m3/h)</t>
  </si>
  <si>
    <t xml:space="preserve">Demontáž VZT potrubí odvodu  vzduchu v celém rozsahu </t>
  </si>
  <si>
    <t>a potrubí odvodu vzduchu vystupující ze strojovny na chodbu</t>
  </si>
  <si>
    <t>Demontáž potrubí od stoupaček bude provedena tak aby bylo možno připojit nové VZT potrubí</t>
  </si>
  <si>
    <t xml:space="preserve">Kompletní demontáž havarijního větrání přívod i odvod vzduchu </t>
  </si>
  <si>
    <t>vč. potrubního ventilátoru a protidešťových žaluzií v horní části okna</t>
  </si>
  <si>
    <t>Demontáž zdroje chladu RHOSS, Q=55kW</t>
  </si>
  <si>
    <t>Demontáž kondenzátoru vč. trasy potrubí chladiva R22</t>
  </si>
  <si>
    <t xml:space="preserve">Odsátí chladiva R22 </t>
  </si>
  <si>
    <t>Ekologická likvidace chladícího zařízení s dokladem</t>
  </si>
  <si>
    <t xml:space="preserve">Demontáž ocelového potrubí chladící vody DN 65 vč. veškerých nádob, armatur a izolací v celé strojovně vč. trasy DN40 na chodbě. Od zdroje chladu až k VJ ve strojovně VZT přívodu vzduchu </t>
  </si>
  <si>
    <t>Chodba v 1.PP</t>
  </si>
  <si>
    <t xml:space="preserve">Demontáž VZT potrubí přívodu a odvodu vč. tlumičů hluku   </t>
  </si>
  <si>
    <t>Demontáž VZT potrubí  v celém rozsahu chodby</t>
  </si>
  <si>
    <t xml:space="preserve">Demontáž fancoilů GEKO </t>
  </si>
  <si>
    <t>Odpojení od chladící vody, odpojení od přívodu el. energie</t>
  </si>
  <si>
    <t>Zasedací sál Úřadu vlády</t>
  </si>
  <si>
    <t>Demontáž mřížek 800x800 přívodu vzduchu</t>
  </si>
  <si>
    <t>Odpojení přívodu el. energie všech demontovaných sporřebičů v rozvaděčích</t>
  </si>
  <si>
    <t>Demontáže VZT  celkem</t>
  </si>
  <si>
    <t>Stavební úpravy pro klimatizaci a vzduchotechniku</t>
  </si>
  <si>
    <t>Stavební práce</t>
  </si>
  <si>
    <t xml:space="preserve">Vybourání okenního rámu pro dopravu větrací jednotky do strojovny VZT </t>
  </si>
  <si>
    <t>Špaletové okno třídílné s horním třídílným oknem s obloukem š. 2200 mm, v. 1950 mm.</t>
  </si>
  <si>
    <t>Zpětná montáž okenního rámu a uvedení do původního stavu.</t>
  </si>
  <si>
    <t>Oprava poškozených míst rámu a obnovení nátěru.</t>
  </si>
  <si>
    <t xml:space="preserve">Po montáži VZT provést opravu a doplnění zdiva VZT komory nad vstupními dveřmi </t>
  </si>
  <si>
    <t>Zaslepení otvoru 500x500 a utěsnění VZT komory</t>
  </si>
  <si>
    <t>Doplnění – utěsnění nového potrubí VZT a potrubí chladící vody</t>
  </si>
  <si>
    <t xml:space="preserve">Dozdění otvoru ze strojovny do chodby po mont. nového potrubí  VZT a po montáži potrubí chladící vody  </t>
  </si>
  <si>
    <t>Zazdění otvorů (500x500) do stoupaček odvodu vzduchu</t>
  </si>
  <si>
    <t>Oprava betonového základu pod větrací jednotku a přemístění odpadů</t>
  </si>
  <si>
    <t>(přemístění odpadů mimo horní plochu základu)</t>
  </si>
  <si>
    <t xml:space="preserve">Vybourání okenního rámu pro dopravu větrací jednotky a chilleru do strojovny VZT </t>
  </si>
  <si>
    <t>Úprava horní části  okna pro osazení atypické protidešťové žaluzie</t>
  </si>
  <si>
    <t>ve tvaru kruhové úseče, podle oblouku horní části okenního rámu</t>
  </si>
  <si>
    <t>š 2200mm, v 600mm</t>
  </si>
  <si>
    <t>Zhotovení výfukové komory v horní části okenní niky pro napojení výfukového potrubí vzduchu konstrukce např. z desek OSB 3 nebo mat. ALP, kotvená do zdiva</t>
  </si>
  <si>
    <t>Utěsnění a začištění prostupu pro chladico R410a v obvodové stěně</t>
  </si>
  <si>
    <t>Pouze montážní práce pro osazení trysek přívodu vzduchu</t>
  </si>
  <si>
    <t>Místní odsávání při vrtání otvorů pro hmoždinky</t>
  </si>
  <si>
    <t>Po montáži všechny prostupy utěsnit a začistit.</t>
  </si>
  <si>
    <t>V místech prostupů a závěsů opravit malbu</t>
  </si>
  <si>
    <t>Protiprašná opatření</t>
  </si>
  <si>
    <t>Místní odsávání při vrtání otvorů pro potrubí chladiva a závěsů VZT potrubí</t>
  </si>
  <si>
    <t>Úklid v průběhu stavebních prací a konečný úklid</t>
  </si>
  <si>
    <t>Stavební úpravy celkem</t>
  </si>
  <si>
    <t>Montážní materiál</t>
  </si>
  <si>
    <t xml:space="preserve">Materiál na zhotovení závěsů, konzol a rámů </t>
  </si>
  <si>
    <t>Spojovací  materiál</t>
  </si>
  <si>
    <t xml:space="preserve">Těsnící materiál </t>
  </si>
  <si>
    <t>Pryž na podložení potrubí na závěsech</t>
  </si>
  <si>
    <t>Zhotovení závěsů, konzol a rámů na montáži</t>
  </si>
  <si>
    <t xml:space="preserve">Montáž závěsů, konzol a rámů </t>
  </si>
  <si>
    <t>Montážní materiál celkem</t>
  </si>
  <si>
    <t>Zaregulování soustavy</t>
  </si>
  <si>
    <t>hod</t>
  </si>
  <si>
    <t>Popis:</t>
  </si>
  <si>
    <t xml:space="preserve">Nastavení projektovaných výkonů klimatizačních  jednotek </t>
  </si>
  <si>
    <t>Komplexní zkoušky</t>
  </si>
  <si>
    <t>Dodavatel provede komplexní zkoušky celého díla za účelem prokázání kvality, funkčnosti a parametrů dodaného předmětu díla. Komplexní zkouškou se rozumí vyzkoušení vzájemně propojených a na sebe navazujících systémů, které byly předem úspěšně individuelně odzkoušeny, mají potřebné atesty měření a revize. Rozsah a průběh komplexních zkoušek dodavatel zkoordinuje s navazujícími systémy a zpracuje harmonogram komplexních zkoušek, který se po odsouhlasení objednatelem stane závazným podkladem pro přípravu a provedení komplexního vyzkoušení. Provádění a výsledek zkoušek bude denně zachycován v zápisech. Denní zápisy budou obsahovat popis vzájemně zkoušených technologií dle projektové dokumentace, uvedení zjištěných případných vad a nedodělků, termín jejich odstranění a závěrečné vyhodnocení denního zkoušení. Na závěr komplexních zkoušek bude sepsán závěrečný protokol, ve kterém bude vyhodnoceno provedení a kvalita zkoušeného díla. Podmínky k provedení zkoušek na předmětu díla organizuje a opatřuje dodavatel.</t>
  </si>
  <si>
    <t>Po ukončení individuálních a komplexních zkoušek je možné zahájit zkušební provoz a po úspěšném ukončení zkušebního provozu bude zahájeno přejímací řízení.</t>
  </si>
  <si>
    <t>% z dod.</t>
  </si>
  <si>
    <t>Zahrnuje náklady na dopravu zařízení od dodavatele na místo</t>
  </si>
  <si>
    <t>Přesun hmot</t>
  </si>
  <si>
    <t>Zahrnuje náklady na dopravu zařízení z místa první skládky</t>
  </si>
  <si>
    <t xml:space="preserve">Běžné stavební práce nutné k zahájení průběhu a dokončení </t>
  </si>
  <si>
    <t>montážních prací</t>
  </si>
  <si>
    <t>Zaregulování soustavy celkem</t>
  </si>
  <si>
    <t>Expanzní nádoba s membránou  ReflexNG 18 l</t>
  </si>
  <si>
    <t>pro PE potrubí  DN 65</t>
  </si>
  <si>
    <t>závěs - pro trubku  DN 20</t>
  </si>
  <si>
    <t>závěs - pro trubku DN 50</t>
  </si>
  <si>
    <t>závěs - pro trubku DN 65</t>
  </si>
  <si>
    <r>
      <t>Systémové lešení lehké prac.pomoc. H podl.2,5 m, plocha 5 m</t>
    </r>
    <r>
      <rPr>
        <vertAlign val="superscript"/>
        <sz val="9"/>
        <rFont val="Arial"/>
        <family val="2"/>
        <charset val="238"/>
      </rPr>
      <t>2</t>
    </r>
  </si>
  <si>
    <r>
      <t>Systémové lešení lehké prac.pomoc. H podl.3 m, plocha 5 m</t>
    </r>
    <r>
      <rPr>
        <vertAlign val="superscript"/>
        <sz val="9"/>
        <rFont val="Arial"/>
        <family val="2"/>
        <charset val="238"/>
      </rPr>
      <t>2</t>
    </r>
  </si>
  <si>
    <t>demontáž bude provedena ke vstupu potrubíVZT do stoupaček,</t>
  </si>
  <si>
    <t>Stavební výpomoci</t>
  </si>
  <si>
    <t>Mimostaveništní doprava</t>
  </si>
  <si>
    <t>Zařízení č.1 Vzduchotechnika a chlazení celkem</t>
  </si>
  <si>
    <t>Okruhy RTCH pro zařízení č.1 celkem</t>
  </si>
  <si>
    <t>VZDUCHOTECHNIKA,KLIMATIZACE,RTCH CELKEM</t>
  </si>
  <si>
    <t xml:space="preserve">D.1.4- g ELEKTRO  </t>
  </si>
  <si>
    <t>Označení</t>
  </si>
  <si>
    <t>1.1</t>
  </si>
  <si>
    <t>kabel CYKY 5x2,5</t>
  </si>
  <si>
    <t>jistič 3x10A</t>
  </si>
  <si>
    <t>1.2</t>
  </si>
  <si>
    <t>Odvodní část - provedení pravé:</t>
  </si>
  <si>
    <t>kabel CYKY 3x2,5</t>
  </si>
  <si>
    <t>jistič 1x16A</t>
  </si>
  <si>
    <t>1.3</t>
  </si>
  <si>
    <t>kabel CYKY 5x25</t>
  </si>
  <si>
    <t>jistič 3x80A</t>
  </si>
  <si>
    <t>1.4</t>
  </si>
  <si>
    <t>kabel CYKY 3x1,5</t>
  </si>
  <si>
    <t>jistič 1x10A</t>
  </si>
  <si>
    <t>1.17</t>
  </si>
  <si>
    <t>kabel CYKY 3x4</t>
  </si>
  <si>
    <t>jistič 1x25A</t>
  </si>
  <si>
    <t>1.18</t>
  </si>
  <si>
    <t xml:space="preserve">Rozvaděče </t>
  </si>
  <si>
    <t>Rozvaděč RP včetně výstroje</t>
  </si>
  <si>
    <t>Rozvaděč RO  včetně výstroje</t>
  </si>
  <si>
    <t>na místo montáže</t>
  </si>
  <si>
    <t>Elektro, silnoproud zařízení č. 21 celkem</t>
  </si>
  <si>
    <t>Demontáže VZT celkem</t>
  </si>
  <si>
    <t>snímač teploty</t>
  </si>
  <si>
    <t>regulační pohon topení</t>
  </si>
  <si>
    <t>regulační pohon chlazení</t>
  </si>
  <si>
    <t>pohon regulační klapky on/off</t>
  </si>
  <si>
    <t>pohon regulační klapky 0-10V</t>
  </si>
  <si>
    <t>snímač diferenčního tlaku</t>
  </si>
  <si>
    <t>kabel JYTY 2x1</t>
  </si>
  <si>
    <t>kabel JYTY 4x1</t>
  </si>
  <si>
    <t>kabel JYTY 7x1</t>
  </si>
  <si>
    <t>Rozvaděč MaR  včetně výstroje</t>
  </si>
  <si>
    <t>Řídící systém včetně SW</t>
  </si>
  <si>
    <t>Kombinovaný sensor teplota/vlhkost</t>
  </si>
  <si>
    <t>Měření a regulace zařízení č. 21 celkem</t>
  </si>
  <si>
    <t>D.1.4- f Měření a Regulace</t>
  </si>
  <si>
    <t>VÝKAZ VÝMĚR CELKOVÁ CENA</t>
  </si>
  <si>
    <t xml:space="preserve">Výměna klimatizačního zařízen pro zasedací sál Úřadu vlády v areálu ÚV </t>
  </si>
  <si>
    <t>Cena v Kč bez DPH</t>
  </si>
  <si>
    <t>Cena v Kč s DPH</t>
  </si>
  <si>
    <t xml:space="preserve">Vzduchotechnika, klimatizace, RTCH  </t>
  </si>
  <si>
    <t>Měření a regulace zařízení č.21</t>
  </si>
  <si>
    <t xml:space="preserve">Elektro silnoproud zařízení č.21  </t>
  </si>
  <si>
    <t>CENA CELKEM</t>
  </si>
  <si>
    <t>Položka</t>
  </si>
  <si>
    <t>xxx</t>
  </si>
  <si>
    <t>první skládky na staveništi</t>
  </si>
  <si>
    <t>částka je vypočítána jako 5,5 % ze součtu celkových částek za položky "Zařízení č. 1 Vzduchotechnika a chlazení celkem", "Okruhy RTCH pro zařízení č. 1 celkem" a "Montážní materiál celkem"</t>
  </si>
  <si>
    <t>% z mont.</t>
  </si>
  <si>
    <t>částka je vypočítána jako 2 % ze součtu celkových částek za položky "Zařízení č. 1 Vzduchotechnika a chlazení celkem", "Okruhy RTCH pro zařízení č. 1 celkem" a "Montážní materiál celkem"</t>
  </si>
  <si>
    <t>částka je vypočítána automaticky jako 1,6 % z celkové ceny položky "Demontáže VZT celkem"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</si>
</sst>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2">
      <alignment horizontal="center" vertical="center" wrapText="1"/>
    </xf>
    <xf numFmtId="0" fontId="6" fillId="0" borderId="0" applyBorder="0"/>
  </cellStyleXfs>
  <cellXfs count="342">
    <xf numFmtId="0" fontId="0" fillId="0" borderId="0" xfId="0"/>
    <xf numFmtId="0" fontId="6" fillId="0" borderId="0" xfId="1" applyFont="1" applyBorder="1"/>
    <xf numFmtId="0" fontId="7" fillId="0" borderId="0" xfId="1" applyFont="1" applyBorder="1"/>
    <xf numFmtId="0" fontId="6" fillId="0" borderId="0" xfId="1" applyFont="1" applyBorder="1" applyAlignment="1">
      <alignment horizontal="left" wrapText="1"/>
    </xf>
    <xf numFmtId="0" fontId="4" fillId="0" borderId="0" xfId="1" applyFont="1" applyBorder="1"/>
    <xf numFmtId="0" fontId="6" fillId="0" borderId="0" xfId="1" applyFont="1" applyBorder="1" applyAlignment="1">
      <alignment horizontal="justify"/>
    </xf>
    <xf numFmtId="0" fontId="6" fillId="0" borderId="24" xfId="1" applyFont="1" applyBorder="1" applyAlignment="1">
      <alignment horizontal="left" vertical="top" wrapText="1"/>
    </xf>
    <xf numFmtId="0" fontId="5" fillId="0" borderId="28" xfId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24" xfId="1" applyFont="1" applyBorder="1"/>
    <xf numFmtId="0" fontId="6" fillId="0" borderId="24" xfId="1" applyFont="1" applyBorder="1" applyAlignment="1">
      <alignment horizontal="left" wrapText="1"/>
    </xf>
    <xf numFmtId="0" fontId="4" fillId="0" borderId="24" xfId="1" applyFont="1" applyBorder="1"/>
    <xf numFmtId="0" fontId="6" fillId="0" borderId="24" xfId="1" applyFont="1" applyBorder="1"/>
    <xf numFmtId="0" fontId="6" fillId="0" borderId="24" xfId="1" applyFont="1" applyBorder="1" applyAlignment="1">
      <alignment horizontal="justify"/>
    </xf>
    <xf numFmtId="0" fontId="6" fillId="0" borderId="0" xfId="1" applyFont="1" applyBorder="1" applyAlignment="1">
      <alignment vertical="top"/>
    </xf>
    <xf numFmtId="0" fontId="8" fillId="0" borderId="8" xfId="0" applyFont="1" applyBorder="1"/>
    <xf numFmtId="0" fontId="8" fillId="0" borderId="0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24" xfId="0" applyFont="1" applyBorder="1" applyAlignment="1">
      <alignment wrapText="1"/>
    </xf>
    <xf numFmtId="164" fontId="8" fillId="0" borderId="0" xfId="0" applyNumberFormat="1" applyFont="1"/>
    <xf numFmtId="0" fontId="3" fillId="0" borderId="5" xfId="1" applyFont="1" applyBorder="1" applyAlignment="1">
      <alignment horizontal="left" wrapText="1"/>
    </xf>
    <xf numFmtId="0" fontId="6" fillId="0" borderId="17" xfId="1" applyFont="1" applyBorder="1" applyAlignment="1">
      <alignment horizontal="left" wrapText="1"/>
    </xf>
    <xf numFmtId="0" fontId="6" fillId="0" borderId="25" xfId="1" applyFont="1" applyBorder="1" applyAlignment="1">
      <alignment horizontal="left" vertical="top" wrapText="1"/>
    </xf>
    <xf numFmtId="0" fontId="6" fillId="0" borderId="24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6" fillId="0" borderId="9" xfId="1" applyFont="1" applyBorder="1"/>
    <xf numFmtId="0" fontId="6" fillId="0" borderId="8" xfId="1" applyFont="1" applyBorder="1"/>
    <xf numFmtId="0" fontId="6" fillId="0" borderId="17" xfId="1" applyFont="1" applyBorder="1"/>
    <xf numFmtId="0" fontId="4" fillId="0" borderId="17" xfId="1" applyFont="1" applyBorder="1"/>
    <xf numFmtId="0" fontId="4" fillId="0" borderId="9" xfId="1" applyFont="1" applyBorder="1"/>
    <xf numFmtId="0" fontId="6" fillId="0" borderId="1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4" fillId="0" borderId="8" xfId="1" applyFont="1" applyBorder="1"/>
    <xf numFmtId="0" fontId="6" fillId="0" borderId="6" xfId="1" applyFont="1" applyBorder="1" applyAlignment="1">
      <alignment horizontal="left" wrapText="1"/>
    </xf>
    <xf numFmtId="0" fontId="6" fillId="0" borderId="21" xfId="1" applyFont="1" applyBorder="1" applyAlignment="1">
      <alignment horizontal="left" wrapText="1"/>
    </xf>
    <xf numFmtId="0" fontId="6" fillId="0" borderId="12" xfId="1" applyFont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17" xfId="1" applyFont="1" applyBorder="1" applyAlignment="1">
      <alignment horizontal="justify"/>
    </xf>
    <xf numFmtId="0" fontId="4" fillId="0" borderId="12" xfId="1" applyFont="1" applyBorder="1"/>
    <xf numFmtId="0" fontId="4" fillId="0" borderId="11" xfId="1" applyFont="1" applyBorder="1"/>
    <xf numFmtId="0" fontId="6" fillId="0" borderId="11" xfId="1" applyFont="1" applyBorder="1" applyAlignment="1">
      <alignment horizontal="left"/>
    </xf>
    <xf numFmtId="0" fontId="4" fillId="0" borderId="3" xfId="1" applyFont="1" applyBorder="1"/>
    <xf numFmtId="0" fontId="5" fillId="0" borderId="27" xfId="1" applyFont="1" applyBorder="1" applyAlignment="1">
      <alignment horizontal="justify"/>
    </xf>
    <xf numFmtId="0" fontId="8" fillId="0" borderId="29" xfId="0" applyFont="1" applyBorder="1" applyAlignment="1">
      <alignment wrapText="1"/>
    </xf>
    <xf numFmtId="0" fontId="8" fillId="0" borderId="0" xfId="0" applyFont="1" applyBorder="1"/>
    <xf numFmtId="164" fontId="8" fillId="0" borderId="0" xfId="0" applyNumberFormat="1" applyFont="1" applyBorder="1"/>
    <xf numFmtId="0" fontId="8" fillId="0" borderId="28" xfId="0" applyFont="1" applyBorder="1" applyAlignment="1">
      <alignment wrapText="1"/>
    </xf>
    <xf numFmtId="0" fontId="3" fillId="0" borderId="27" xfId="2" applyNumberFormat="1" applyFont="1" applyBorder="1" applyAlignment="1">
      <alignment horizontal="left" vertical="top" wrapText="1"/>
    </xf>
    <xf numFmtId="0" fontId="3" fillId="0" borderId="29" xfId="2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3" fillId="0" borderId="0" xfId="1" applyFont="1" applyBorder="1" applyAlignment="1">
      <alignment horizontal="justify"/>
    </xf>
    <xf numFmtId="0" fontId="3" fillId="0" borderId="17" xfId="1" applyFont="1" applyBorder="1" applyAlignment="1">
      <alignment horizontal="justify"/>
    </xf>
    <xf numFmtId="164" fontId="8" fillId="0" borderId="8" xfId="0" applyNumberFormat="1" applyFont="1" applyBorder="1"/>
    <xf numFmtId="164" fontId="8" fillId="0" borderId="31" xfId="0" applyNumberFormat="1" applyFont="1" applyBorder="1"/>
    <xf numFmtId="0" fontId="3" fillId="0" borderId="28" xfId="2" applyNumberFormat="1" applyFont="1" applyBorder="1" applyAlignment="1">
      <alignment horizontal="left" vertical="top" wrapText="1"/>
    </xf>
    <xf numFmtId="0" fontId="3" fillId="0" borderId="27" xfId="1" applyFont="1" applyBorder="1" applyAlignment="1">
      <alignment horizontal="justify"/>
    </xf>
    <xf numFmtId="0" fontId="5" fillId="0" borderId="27" xfId="1" applyFont="1" applyBorder="1"/>
    <xf numFmtId="0" fontId="4" fillId="0" borderId="0" xfId="1" applyFont="1"/>
    <xf numFmtId="0" fontId="6" fillId="0" borderId="0" xfId="2" applyNumberFormat="1" applyFont="1" applyBorder="1" applyAlignment="1">
      <alignment horizontal="left" vertical="top" wrapText="1"/>
    </xf>
    <xf numFmtId="0" fontId="6" fillId="0" borderId="17" xfId="2" applyNumberFormat="1" applyFont="1" applyBorder="1" applyAlignment="1">
      <alignment horizontal="left" vertical="top" wrapText="1"/>
    </xf>
    <xf numFmtId="0" fontId="6" fillId="0" borderId="24" xfId="2" applyNumberFormat="1" applyFont="1" applyBorder="1" applyAlignment="1">
      <alignment horizontal="left" vertical="top" wrapText="1"/>
    </xf>
    <xf numFmtId="0" fontId="6" fillId="0" borderId="28" xfId="2" applyNumberFormat="1" applyFont="1" applyBorder="1" applyAlignment="1">
      <alignment horizontal="left" vertical="top" wrapText="1"/>
    </xf>
    <xf numFmtId="0" fontId="6" fillId="0" borderId="8" xfId="2" applyNumberFormat="1" applyFont="1" applyBorder="1" applyAlignment="1">
      <alignment horizontal="left" vertical="top" wrapText="1"/>
    </xf>
    <xf numFmtId="0" fontId="6" fillId="0" borderId="25" xfId="2" applyNumberFormat="1" applyFont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24" xfId="1" applyFont="1" applyFill="1" applyBorder="1"/>
    <xf numFmtId="0" fontId="6" fillId="0" borderId="25" xfId="1" applyFont="1" applyFill="1" applyBorder="1"/>
    <xf numFmtId="0" fontId="4" fillId="0" borderId="25" xfId="1" applyFont="1" applyBorder="1"/>
    <xf numFmtId="0" fontId="6" fillId="0" borderId="24" xfId="1" applyFont="1" applyFill="1" applyBorder="1" applyAlignment="1">
      <alignment horizontal="left" vertical="top" wrapText="1"/>
    </xf>
    <xf numFmtId="0" fontId="6" fillId="0" borderId="0" xfId="1" applyFont="1" applyFill="1" applyBorder="1"/>
    <xf numFmtId="0" fontId="6" fillId="0" borderId="37" xfId="1" applyFont="1" applyBorder="1" applyAlignment="1">
      <alignment horizontal="left"/>
    </xf>
    <xf numFmtId="0" fontId="11" fillId="0" borderId="29" xfId="1" applyFont="1" applyBorder="1" applyAlignment="1">
      <alignment horizontal="justify"/>
    </xf>
    <xf numFmtId="0" fontId="11" fillId="0" borderId="28" xfId="1" applyFont="1" applyBorder="1" applyAlignment="1">
      <alignment horizontal="justify"/>
    </xf>
    <xf numFmtId="0" fontId="6" fillId="0" borderId="17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6" fillId="0" borderId="25" xfId="1" applyFont="1" applyFill="1" applyBorder="1" applyAlignment="1">
      <alignment horizontal="left" vertical="top" wrapText="1"/>
    </xf>
    <xf numFmtId="0" fontId="6" fillId="0" borderId="25" xfId="1" applyFont="1" applyBorder="1" applyAlignment="1">
      <alignment horizontal="justify"/>
    </xf>
    <xf numFmtId="0" fontId="6" fillId="0" borderId="9" xfId="1" applyFont="1" applyBorder="1" applyAlignment="1">
      <alignment horizontal="justify"/>
    </xf>
    <xf numFmtId="0" fontId="6" fillId="0" borderId="8" xfId="1" applyFont="1" applyBorder="1" applyAlignment="1">
      <alignment horizontal="justify"/>
    </xf>
    <xf numFmtId="0" fontId="11" fillId="0" borderId="0" xfId="1" applyFont="1" applyAlignment="1">
      <alignment horizontal="justify"/>
    </xf>
    <xf numFmtId="0" fontId="12" fillId="0" borderId="9" xfId="1" applyFont="1" applyBorder="1" applyAlignment="1">
      <alignment horizontal="justify"/>
    </xf>
    <xf numFmtId="0" fontId="3" fillId="0" borderId="8" xfId="1" applyFont="1" applyBorder="1" applyAlignment="1">
      <alignment horizontal="justify"/>
    </xf>
    <xf numFmtId="0" fontId="3" fillId="0" borderId="0" xfId="1" applyFont="1" applyBorder="1"/>
    <xf numFmtId="0" fontId="3" fillId="0" borderId="27" xfId="1" applyFont="1" applyFill="1" applyBorder="1" applyAlignment="1">
      <alignment horizontal="justify"/>
    </xf>
    <xf numFmtId="0" fontId="4" fillId="0" borderId="24" xfId="1" applyFont="1" applyBorder="1" applyAlignment="1">
      <alignment horizontal="justify"/>
    </xf>
    <xf numFmtId="0" fontId="4" fillId="0" borderId="17" xfId="1" applyFont="1" applyBorder="1" applyAlignment="1">
      <alignment horizontal="justify"/>
    </xf>
    <xf numFmtId="0" fontId="3" fillId="0" borderId="27" xfId="1" applyFont="1" applyBorder="1" applyAlignment="1"/>
    <xf numFmtId="0" fontId="3" fillId="0" borderId="28" xfId="1" applyFont="1" applyBorder="1" applyAlignment="1"/>
    <xf numFmtId="0" fontId="3" fillId="0" borderId="28" xfId="1" applyFont="1" applyBorder="1" applyAlignment="1">
      <alignment horizontal="justify"/>
    </xf>
    <xf numFmtId="0" fontId="6" fillId="0" borderId="32" xfId="1" applyFont="1" applyBorder="1" applyAlignment="1">
      <alignment vertical="top"/>
    </xf>
    <xf numFmtId="0" fontId="6" fillId="0" borderId="34" xfId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6" fillId="0" borderId="29" xfId="1" applyFont="1" applyBorder="1" applyAlignment="1">
      <alignment horizontal="left" wrapText="1"/>
    </xf>
    <xf numFmtId="0" fontId="3" fillId="0" borderId="9" xfId="1" applyFont="1" applyBorder="1" applyAlignment="1">
      <alignment horizontal="justify"/>
    </xf>
    <xf numFmtId="0" fontId="6" fillId="0" borderId="1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6" fillId="0" borderId="22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16" fillId="0" borderId="25" xfId="1" applyFont="1" applyBorder="1"/>
    <xf numFmtId="49" fontId="15" fillId="0" borderId="5" xfId="1" applyNumberFormat="1" applyFont="1" applyBorder="1"/>
    <xf numFmtId="0" fontId="16" fillId="0" borderId="24" xfId="1" applyFont="1" applyBorder="1"/>
    <xf numFmtId="0" fontId="3" fillId="0" borderId="0" xfId="1" applyFont="1" applyBorder="1" applyAlignment="1">
      <alignment horizontal="left" wrapText="1"/>
    </xf>
    <xf numFmtId="0" fontId="15" fillId="0" borderId="5" xfId="1" applyFont="1" applyBorder="1" applyAlignment="1">
      <alignment horizontal="left"/>
    </xf>
    <xf numFmtId="0" fontId="3" fillId="0" borderId="27" xfId="1" applyFont="1" applyBorder="1" applyAlignment="1">
      <alignment horizontal="left" wrapText="1"/>
    </xf>
    <xf numFmtId="0" fontId="16" fillId="0" borderId="29" xfId="1" applyFont="1" applyBorder="1"/>
    <xf numFmtId="0" fontId="15" fillId="0" borderId="0" xfId="1" applyFont="1" applyBorder="1" applyAlignment="1">
      <alignment horizontal="left" wrapText="1"/>
    </xf>
    <xf numFmtId="0" fontId="15" fillId="0" borderId="29" xfId="1" applyFont="1" applyBorder="1" applyAlignment="1">
      <alignment horizontal="left" wrapText="1"/>
    </xf>
    <xf numFmtId="0" fontId="3" fillId="0" borderId="28" xfId="1" applyFont="1" applyBorder="1" applyAlignment="1">
      <alignment horizontal="left" wrapText="1"/>
    </xf>
    <xf numFmtId="0" fontId="15" fillId="0" borderId="5" xfId="1" applyFont="1" applyBorder="1" applyAlignment="1">
      <alignment horizontal="left" wrapText="1"/>
    </xf>
    <xf numFmtId="0" fontId="15" fillId="0" borderId="0" xfId="1" applyFont="1"/>
    <xf numFmtId="0" fontId="15" fillId="0" borderId="3" xfId="1" applyFont="1" applyBorder="1"/>
    <xf numFmtId="49" fontId="15" fillId="0" borderId="3" xfId="1" applyNumberFormat="1" applyFont="1" applyBorder="1"/>
    <xf numFmtId="0" fontId="15" fillId="0" borderId="3" xfId="1" applyFont="1" applyBorder="1" applyAlignment="1">
      <alignment horizontal="left"/>
    </xf>
    <xf numFmtId="0" fontId="16" fillId="0" borderId="0" xfId="1" applyFont="1"/>
    <xf numFmtId="0" fontId="17" fillId="0" borderId="0" xfId="1" applyFont="1"/>
    <xf numFmtId="0" fontId="3" fillId="0" borderId="0" xfId="1" applyFont="1"/>
    <xf numFmtId="0" fontId="3" fillId="0" borderId="0" xfId="1" applyFont="1" applyAlignment="1">
      <alignment horizontal="justify"/>
    </xf>
    <xf numFmtId="17" fontId="15" fillId="0" borderId="3" xfId="1" applyNumberFormat="1" applyFont="1" applyBorder="1" applyAlignment="1">
      <alignment horizontal="left"/>
    </xf>
    <xf numFmtId="0" fontId="5" fillId="0" borderId="0" xfId="1" applyFont="1"/>
    <xf numFmtId="0" fontId="16" fillId="0" borderId="17" xfId="1" applyFont="1" applyBorder="1"/>
    <xf numFmtId="0" fontId="3" fillId="0" borderId="0" xfId="2" applyNumberFormat="1" applyFont="1" applyBorder="1" applyAlignment="1">
      <alignment horizontal="left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wrapText="1"/>
    </xf>
    <xf numFmtId="49" fontId="15" fillId="0" borderId="13" xfId="1" applyNumberFormat="1" applyFont="1" applyBorder="1"/>
    <xf numFmtId="49" fontId="15" fillId="0" borderId="16" xfId="1" applyNumberFormat="1" applyFont="1" applyBorder="1"/>
    <xf numFmtId="0" fontId="15" fillId="0" borderId="16" xfId="1" applyFont="1" applyBorder="1" applyAlignment="1">
      <alignment horizontal="left"/>
    </xf>
    <xf numFmtId="0" fontId="15" fillId="0" borderId="14" xfId="1" applyFont="1" applyBorder="1"/>
    <xf numFmtId="0" fontId="6" fillId="0" borderId="0" xfId="1" applyFont="1" applyBorder="1" applyAlignment="1">
      <alignment horizontal="left"/>
    </xf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Border="1" applyAlignment="1" applyProtection="1">
      <alignment horizontal="right"/>
      <protection locked="0"/>
    </xf>
    <xf numFmtId="0" fontId="6" fillId="0" borderId="0" xfId="1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0" fontId="19" fillId="0" borderId="39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/>
    </xf>
    <xf numFmtId="4" fontId="19" fillId="0" borderId="10" xfId="1" applyNumberFormat="1" applyFont="1" applyBorder="1" applyAlignment="1">
      <alignment horizontal="center" vertical="center"/>
    </xf>
    <xf numFmtId="4" fontId="19" fillId="0" borderId="10" xfId="1" applyNumberFormat="1" applyFont="1" applyBorder="1" applyAlignment="1" applyProtection="1">
      <alignment horizontal="center" vertical="center"/>
    </xf>
    <xf numFmtId="4" fontId="19" fillId="0" borderId="42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 applyProtection="1">
      <alignment horizontal="right" vertical="top"/>
      <protection locked="0"/>
    </xf>
    <xf numFmtId="0" fontId="10" fillId="0" borderId="0" xfId="0" applyFont="1"/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0" fillId="0" borderId="0" xfId="0" applyFont="1" applyBorder="1"/>
    <xf numFmtId="0" fontId="3" fillId="0" borderId="4" xfId="1" applyFont="1" applyBorder="1" applyAlignment="1">
      <alignment horizontal="center" wrapText="1"/>
    </xf>
    <xf numFmtId="0" fontId="3" fillId="0" borderId="10" xfId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164" fontId="3" fillId="0" borderId="10" xfId="1" applyNumberFormat="1" applyFont="1" applyBorder="1" applyAlignment="1" applyProtection="1">
      <alignment horizontal="center"/>
    </xf>
    <xf numFmtId="164" fontId="3" fillId="0" borderId="10" xfId="1" applyNumberFormat="1" applyFont="1" applyBorder="1" applyAlignment="1">
      <alignment horizontal="center"/>
    </xf>
    <xf numFmtId="0" fontId="10" fillId="0" borderId="0" xfId="0" applyFont="1" applyAlignment="1"/>
    <xf numFmtId="0" fontId="20" fillId="2" borderId="26" xfId="0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wrapText="1"/>
    </xf>
    <xf numFmtId="164" fontId="22" fillId="2" borderId="35" xfId="0" applyNumberFormat="1" applyFont="1" applyFill="1" applyBorder="1" applyAlignment="1">
      <alignment horizontal="right"/>
    </xf>
    <xf numFmtId="164" fontId="22" fillId="2" borderId="36" xfId="0" applyNumberFormat="1" applyFont="1" applyFill="1" applyBorder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/>
    <xf numFmtId="0" fontId="1" fillId="0" borderId="0" xfId="1"/>
    <xf numFmtId="0" fontId="14" fillId="0" borderId="1" xfId="1" applyFont="1" applyBorder="1" applyAlignment="1">
      <alignment horizontal="center" vertical="center" wrapText="1"/>
    </xf>
    <xf numFmtId="164" fontId="8" fillId="3" borderId="1" xfId="0" applyNumberFormat="1" applyFont="1" applyFill="1" applyBorder="1"/>
    <xf numFmtId="164" fontId="8" fillId="0" borderId="1" xfId="0" applyNumberFormat="1" applyFont="1" applyFill="1" applyBorder="1"/>
    <xf numFmtId="164" fontId="20" fillId="2" borderId="1" xfId="0" applyNumberFormat="1" applyFont="1" applyFill="1" applyBorder="1"/>
    <xf numFmtId="0" fontId="23" fillId="0" borderId="0" xfId="1" applyFont="1"/>
    <xf numFmtId="0" fontId="6" fillId="2" borderId="40" xfId="1" applyFont="1" applyFill="1" applyBorder="1" applyAlignment="1">
      <alignment horizontal="left"/>
    </xf>
    <xf numFmtId="164" fontId="14" fillId="2" borderId="45" xfId="1" applyNumberFormat="1" applyFont="1" applyFill="1" applyBorder="1" applyAlignment="1">
      <alignment horizontal="right"/>
    </xf>
    <xf numFmtId="49" fontId="15" fillId="0" borderId="24" xfId="1" applyNumberFormat="1" applyFont="1" applyBorder="1"/>
    <xf numFmtId="0" fontId="10" fillId="0" borderId="17" xfId="0" applyFont="1" applyBorder="1" applyAlignment="1">
      <alignment horizontal="left"/>
    </xf>
    <xf numFmtId="0" fontId="6" fillId="0" borderId="28" xfId="1" applyFont="1" applyFill="1" applyBorder="1"/>
    <xf numFmtId="0" fontId="3" fillId="0" borderId="28" xfId="1" applyFont="1" applyFill="1" applyBorder="1" applyAlignment="1">
      <alignment horizontal="left" vertical="top" wrapText="1"/>
    </xf>
    <xf numFmtId="0" fontId="14" fillId="2" borderId="20" xfId="1" applyFont="1" applyFill="1" applyBorder="1" applyAlignment="1">
      <alignment horizontal="left" wrapText="1"/>
    </xf>
    <xf numFmtId="0" fontId="14" fillId="2" borderId="15" xfId="1" applyFont="1" applyFill="1" applyBorder="1" applyAlignment="1">
      <alignment horizontal="left" wrapText="1"/>
    </xf>
    <xf numFmtId="0" fontId="14" fillId="2" borderId="23" xfId="1" applyFont="1" applyFill="1" applyBorder="1" applyAlignment="1">
      <alignment horizontal="left" wrapText="1"/>
    </xf>
    <xf numFmtId="0" fontId="14" fillId="0" borderId="1" xfId="1" applyFont="1" applyBorder="1" applyAlignment="1">
      <alignment horizontal="center" vertical="center"/>
    </xf>
    <xf numFmtId="0" fontId="25" fillId="0" borderId="1" xfId="1" applyFont="1" applyFill="1" applyBorder="1" applyAlignment="1">
      <alignment horizontal="left"/>
    </xf>
    <xf numFmtId="0" fontId="25" fillId="2" borderId="1" xfId="1" applyFont="1" applyFill="1" applyBorder="1" applyAlignment="1">
      <alignment horizontal="left"/>
    </xf>
    <xf numFmtId="164" fontId="15" fillId="3" borderId="17" xfId="1" applyNumberFormat="1" applyFont="1" applyFill="1" applyBorder="1" applyAlignment="1" applyProtection="1">
      <alignment horizontal="right" vertical="top"/>
      <protection locked="0"/>
    </xf>
    <xf numFmtId="164" fontId="15" fillId="3" borderId="24" xfId="1" applyNumberFormat="1" applyFont="1" applyFill="1" applyBorder="1" applyAlignment="1" applyProtection="1">
      <alignment horizontal="right" vertical="top"/>
      <protection locked="0"/>
    </xf>
    <xf numFmtId="164" fontId="15" fillId="0" borderId="17" xfId="1" applyNumberFormat="1" applyFont="1" applyBorder="1" applyAlignment="1" applyProtection="1">
      <alignment horizontal="right" vertical="top"/>
    </xf>
    <xf numFmtId="164" fontId="15" fillId="0" borderId="25" xfId="1" applyNumberFormat="1" applyFont="1" applyBorder="1" applyAlignment="1" applyProtection="1">
      <alignment horizontal="right" vertical="top"/>
    </xf>
    <xf numFmtId="0" fontId="15" fillId="0" borderId="9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164" fontId="15" fillId="3" borderId="25" xfId="1" applyNumberFormat="1" applyFont="1" applyFill="1" applyBorder="1" applyAlignment="1" applyProtection="1">
      <alignment horizontal="right" vertical="top"/>
      <protection locked="0"/>
    </xf>
    <xf numFmtId="0" fontId="15" fillId="0" borderId="24" xfId="1" applyFont="1" applyBorder="1" applyAlignment="1">
      <alignment horizontal="left" vertical="top"/>
    </xf>
    <xf numFmtId="0" fontId="15" fillId="0" borderId="25" xfId="1" applyFont="1" applyBorder="1" applyAlignment="1">
      <alignment horizontal="left" vertical="top"/>
    </xf>
    <xf numFmtId="0" fontId="15" fillId="0" borderId="17" xfId="1" applyFont="1" applyBorder="1" applyAlignment="1">
      <alignment horizontal="left" vertical="top"/>
    </xf>
    <xf numFmtId="0" fontId="15" fillId="0" borderId="1" xfId="1" applyFont="1" applyBorder="1" applyAlignment="1">
      <alignment horizontal="left" vertical="top"/>
    </xf>
    <xf numFmtId="0" fontId="15" fillId="0" borderId="37" xfId="1" applyFont="1" applyBorder="1" applyAlignment="1">
      <alignment horizontal="left" vertical="top"/>
    </xf>
    <xf numFmtId="4" fontId="15" fillId="0" borderId="24" xfId="1" applyNumberFormat="1" applyFont="1" applyBorder="1" applyAlignment="1">
      <alignment horizontal="right" vertical="top"/>
    </xf>
    <xf numFmtId="4" fontId="15" fillId="0" borderId="25" xfId="1" applyNumberFormat="1" applyFont="1" applyBorder="1" applyAlignment="1">
      <alignment horizontal="right" vertical="top"/>
    </xf>
    <xf numFmtId="4" fontId="15" fillId="0" borderId="17" xfId="1" applyNumberFormat="1" applyFont="1" applyBorder="1" applyAlignment="1">
      <alignment horizontal="right" vertical="top"/>
    </xf>
    <xf numFmtId="0" fontId="15" fillId="0" borderId="27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14" fillId="2" borderId="43" xfId="1" applyFont="1" applyFill="1" applyBorder="1" applyAlignment="1">
      <alignment horizontal="left"/>
    </xf>
    <xf numFmtId="0" fontId="14" fillId="2" borderId="44" xfId="1" applyFont="1" applyFill="1" applyBorder="1" applyAlignment="1">
      <alignment horizontal="left"/>
    </xf>
    <xf numFmtId="0" fontId="14" fillId="2" borderId="38" xfId="1" applyFont="1" applyFill="1" applyBorder="1" applyAlignment="1">
      <alignment horizontal="left"/>
    </xf>
    <xf numFmtId="0" fontId="15" fillId="0" borderId="28" xfId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16" fontId="6" fillId="0" borderId="17" xfId="1" applyNumberFormat="1" applyFont="1" applyBorder="1" applyAlignment="1">
      <alignment horizontal="left" vertical="top"/>
    </xf>
    <xf numFmtId="16" fontId="6" fillId="0" borderId="24" xfId="1" applyNumberFormat="1" applyFont="1" applyBorder="1" applyAlignment="1">
      <alignment horizontal="left" vertical="top"/>
    </xf>
    <xf numFmtId="16" fontId="6" fillId="0" borderId="28" xfId="1" applyNumberFormat="1" applyFont="1" applyBorder="1" applyAlignment="1">
      <alignment horizontal="left" vertical="top"/>
    </xf>
    <xf numFmtId="16" fontId="6" fillId="0" borderId="25" xfId="1" applyNumberFormat="1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4" fontId="6" fillId="0" borderId="17" xfId="1" applyNumberFormat="1" applyFont="1" applyBorder="1" applyAlignment="1">
      <alignment horizontal="right" vertical="top"/>
    </xf>
    <xf numFmtId="4" fontId="6" fillId="0" borderId="24" xfId="1" applyNumberFormat="1" applyFont="1" applyBorder="1" applyAlignment="1">
      <alignment horizontal="right" vertical="top"/>
    </xf>
    <xf numFmtId="4" fontId="6" fillId="0" borderId="25" xfId="1" applyNumberFormat="1" applyFont="1" applyBorder="1" applyAlignment="1">
      <alignment horizontal="right" vertical="top"/>
    </xf>
    <xf numFmtId="164" fontId="8" fillId="3" borderId="17" xfId="0" applyNumberFormat="1" applyFont="1" applyFill="1" applyBorder="1" applyAlignment="1">
      <alignment horizontal="right" vertical="top"/>
    </xf>
    <xf numFmtId="164" fontId="8" fillId="3" borderId="24" xfId="0" applyNumberFormat="1" applyFont="1" applyFill="1" applyBorder="1" applyAlignment="1">
      <alignment horizontal="right" vertical="top"/>
    </xf>
    <xf numFmtId="164" fontId="8" fillId="3" borderId="25" xfId="0" applyNumberFormat="1" applyFont="1" applyFill="1" applyBorder="1" applyAlignment="1">
      <alignment horizontal="right" vertical="top"/>
    </xf>
    <xf numFmtId="164" fontId="8" fillId="0" borderId="17" xfId="0" applyNumberFormat="1" applyFont="1" applyBorder="1" applyAlignment="1">
      <alignment horizontal="right" vertical="top"/>
    </xf>
    <xf numFmtId="164" fontId="8" fillId="0" borderId="24" xfId="0" applyNumberFormat="1" applyFont="1" applyBorder="1" applyAlignment="1">
      <alignment horizontal="right" vertical="top"/>
    </xf>
    <xf numFmtId="164" fontId="8" fillId="0" borderId="25" xfId="0" applyNumberFormat="1" applyFont="1" applyBorder="1" applyAlignment="1">
      <alignment horizontal="right" vertical="top"/>
    </xf>
    <xf numFmtId="0" fontId="6" fillId="0" borderId="17" xfId="1" applyFont="1" applyBorder="1" applyAlignment="1">
      <alignment horizontal="left" vertical="top"/>
    </xf>
    <xf numFmtId="0" fontId="6" fillId="0" borderId="24" xfId="1" applyFont="1" applyBorder="1" applyAlignment="1">
      <alignment horizontal="left" vertical="top"/>
    </xf>
    <xf numFmtId="0" fontId="6" fillId="0" borderId="25" xfId="1" applyFont="1" applyBorder="1" applyAlignment="1">
      <alignment horizontal="left" vertical="top"/>
    </xf>
    <xf numFmtId="0" fontId="6" fillId="0" borderId="30" xfId="1" applyFont="1" applyBorder="1" applyAlignment="1">
      <alignment horizontal="left" vertical="top"/>
    </xf>
    <xf numFmtId="4" fontId="6" fillId="0" borderId="18" xfId="1" applyNumberFormat="1" applyFont="1" applyBorder="1" applyAlignment="1">
      <alignment horizontal="right" vertical="top"/>
    </xf>
    <xf numFmtId="4" fontId="6" fillId="0" borderId="30" xfId="1" applyNumberFormat="1" applyFont="1" applyBorder="1" applyAlignment="1">
      <alignment horizontal="right" vertical="top"/>
    </xf>
    <xf numFmtId="4" fontId="6" fillId="0" borderId="31" xfId="1" applyNumberFormat="1" applyFont="1" applyBorder="1" applyAlignment="1">
      <alignment horizontal="right" vertical="top"/>
    </xf>
    <xf numFmtId="0" fontId="3" fillId="0" borderId="20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23" xfId="1" applyFont="1" applyBorder="1" applyAlignment="1">
      <alignment horizontal="left" wrapText="1"/>
    </xf>
    <xf numFmtId="0" fontId="6" fillId="0" borderId="18" xfId="1" applyFont="1" applyBorder="1" applyAlignment="1">
      <alignment horizontal="left" vertical="top"/>
    </xf>
    <xf numFmtId="0" fontId="6" fillId="0" borderId="31" xfId="1" applyFont="1" applyBorder="1" applyAlignment="1">
      <alignment horizontal="left" vertical="top"/>
    </xf>
    <xf numFmtId="0" fontId="6" fillId="0" borderId="28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27" xfId="1" applyFont="1" applyBorder="1" applyAlignment="1">
      <alignment horizontal="left" vertical="top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" fontId="6" fillId="0" borderId="13" xfId="1" applyNumberFormat="1" applyFont="1" applyBorder="1" applyAlignment="1">
      <alignment horizontal="right" vertical="top"/>
    </xf>
    <xf numFmtId="4" fontId="6" fillId="0" borderId="16" xfId="1" applyNumberFormat="1" applyFont="1" applyBorder="1" applyAlignment="1">
      <alignment horizontal="right" vertical="top"/>
    </xf>
    <xf numFmtId="4" fontId="6" fillId="0" borderId="14" xfId="1" applyNumberFormat="1" applyFont="1" applyBorder="1" applyAlignment="1">
      <alignment horizontal="right" vertical="top"/>
    </xf>
    <xf numFmtId="0" fontId="6" fillId="0" borderId="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8" fillId="0" borderId="27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2" fontId="8" fillId="0" borderId="17" xfId="0" applyNumberFormat="1" applyFont="1" applyBorder="1" applyAlignment="1">
      <alignment horizontal="right" vertical="top"/>
    </xf>
    <xf numFmtId="2" fontId="8" fillId="0" borderId="25" xfId="0" applyNumberFormat="1" applyFont="1" applyBorder="1" applyAlignment="1">
      <alignment horizontal="right" vertical="top"/>
    </xf>
    <xf numFmtId="49" fontId="6" fillId="0" borderId="17" xfId="1" applyNumberFormat="1" applyFont="1" applyBorder="1" applyAlignment="1">
      <alignment horizontal="left" vertical="top"/>
    </xf>
    <xf numFmtId="49" fontId="6" fillId="0" borderId="24" xfId="1" applyNumberFormat="1" applyFont="1" applyBorder="1" applyAlignment="1">
      <alignment horizontal="left" vertical="top"/>
    </xf>
    <xf numFmtId="49" fontId="6" fillId="0" borderId="25" xfId="1" applyNumberFormat="1" applyFont="1" applyBorder="1" applyAlignment="1">
      <alignment horizontal="left" vertical="top"/>
    </xf>
    <xf numFmtId="49" fontId="6" fillId="0" borderId="32" xfId="1" applyNumberFormat="1" applyFont="1" applyBorder="1" applyAlignment="1">
      <alignment horizontal="left" vertical="top"/>
    </xf>
    <xf numFmtId="49" fontId="6" fillId="0" borderId="33" xfId="1" applyNumberFormat="1" applyFont="1" applyBorder="1" applyAlignment="1">
      <alignment horizontal="left" vertical="top"/>
    </xf>
    <xf numFmtId="49" fontId="6" fillId="0" borderId="34" xfId="1" applyNumberFormat="1" applyFont="1" applyBorder="1" applyAlignment="1">
      <alignment horizontal="left" vertical="top"/>
    </xf>
    <xf numFmtId="164" fontId="6" fillId="3" borderId="18" xfId="1" applyNumberFormat="1" applyFont="1" applyFill="1" applyBorder="1" applyAlignment="1">
      <alignment horizontal="right" vertical="top"/>
    </xf>
    <xf numFmtId="164" fontId="6" fillId="3" borderId="30" xfId="1" applyNumberFormat="1" applyFont="1" applyFill="1" applyBorder="1" applyAlignment="1">
      <alignment horizontal="right" vertical="top"/>
    </xf>
    <xf numFmtId="164" fontId="6" fillId="3" borderId="31" xfId="1" applyNumberFormat="1" applyFont="1" applyFill="1" applyBorder="1" applyAlignment="1">
      <alignment horizontal="right" vertical="top"/>
    </xf>
    <xf numFmtId="164" fontId="6" fillId="0" borderId="18" xfId="1" applyNumberFormat="1" applyFont="1" applyBorder="1" applyAlignment="1">
      <alignment horizontal="right" vertical="top"/>
    </xf>
    <xf numFmtId="164" fontId="6" fillId="0" borderId="30" xfId="1" applyNumberFormat="1" applyFont="1" applyBorder="1" applyAlignment="1">
      <alignment horizontal="right" vertical="top"/>
    </xf>
    <xf numFmtId="164" fontId="6" fillId="0" borderId="31" xfId="1" applyNumberFormat="1" applyFont="1" applyBorder="1" applyAlignment="1">
      <alignment horizontal="right" vertical="top"/>
    </xf>
    <xf numFmtId="0" fontId="6" fillId="0" borderId="1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17" fontId="6" fillId="0" borderId="32" xfId="1" applyNumberFormat="1" applyFont="1" applyBorder="1" applyAlignment="1">
      <alignment horizontal="left" vertical="top"/>
    </xf>
    <xf numFmtId="17" fontId="6" fillId="0" borderId="33" xfId="1" applyNumberFormat="1" applyFont="1" applyBorder="1" applyAlignment="1">
      <alignment horizontal="left" vertical="top"/>
    </xf>
    <xf numFmtId="17" fontId="6" fillId="0" borderId="34" xfId="1" applyNumberFormat="1" applyFont="1" applyBorder="1" applyAlignment="1">
      <alignment horizontal="left" vertical="top"/>
    </xf>
    <xf numFmtId="17" fontId="6" fillId="0" borderId="17" xfId="1" applyNumberFormat="1" applyFont="1" applyBorder="1" applyAlignment="1">
      <alignment horizontal="left" vertical="top"/>
    </xf>
    <xf numFmtId="17" fontId="6" fillId="0" borderId="24" xfId="1" applyNumberFormat="1" applyFont="1" applyBorder="1" applyAlignment="1">
      <alignment horizontal="left" vertical="top"/>
    </xf>
    <xf numFmtId="17" fontId="6" fillId="0" borderId="25" xfId="1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9" fontId="6" fillId="0" borderId="27" xfId="1" applyNumberFormat="1" applyFont="1" applyBorder="1" applyAlignment="1">
      <alignment horizontal="left" vertical="top"/>
    </xf>
    <xf numFmtId="49" fontId="6" fillId="0" borderId="28" xfId="1" applyNumberFormat="1" applyFont="1" applyBorder="1" applyAlignment="1">
      <alignment horizontal="left" vertical="top"/>
    </xf>
    <xf numFmtId="49" fontId="6" fillId="0" borderId="29" xfId="1" applyNumberFormat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18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31" xfId="1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6" fillId="0" borderId="32" xfId="1" applyFont="1" applyBorder="1" applyAlignment="1">
      <alignment horizontal="left" vertical="top"/>
    </xf>
    <xf numFmtId="0" fontId="6" fillId="0" borderId="34" xfId="1" applyFont="1" applyBorder="1" applyAlignment="1">
      <alignment horizontal="left" vertical="top"/>
    </xf>
    <xf numFmtId="0" fontId="6" fillId="0" borderId="33" xfId="1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22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1" xfId="1" applyFont="1" applyBorder="1" applyAlignment="1">
      <alignment horizontal="left" vertical="top"/>
    </xf>
    <xf numFmtId="164" fontId="8" fillId="3" borderId="16" xfId="0" applyNumberFormat="1" applyFont="1" applyFill="1" applyBorder="1" applyAlignment="1">
      <alignment horizontal="right" vertical="top"/>
    </xf>
    <xf numFmtId="164" fontId="8" fillId="3" borderId="14" xfId="0" applyNumberFormat="1" applyFont="1" applyFill="1" applyBorder="1" applyAlignment="1">
      <alignment horizontal="right" vertical="top"/>
    </xf>
    <xf numFmtId="164" fontId="8" fillId="0" borderId="16" xfId="0" applyNumberFormat="1" applyFont="1" applyBorder="1" applyAlignment="1">
      <alignment horizontal="right" vertical="top"/>
    </xf>
    <xf numFmtId="164" fontId="8" fillId="0" borderId="14" xfId="0" applyNumberFormat="1" applyFont="1" applyBorder="1" applyAlignment="1">
      <alignment horizontal="right" vertical="top"/>
    </xf>
    <xf numFmtId="164" fontId="8" fillId="3" borderId="13" xfId="0" applyNumberFormat="1" applyFont="1" applyFill="1" applyBorder="1" applyAlignment="1">
      <alignment horizontal="right" vertical="top"/>
    </xf>
    <xf numFmtId="164" fontId="8" fillId="0" borderId="13" xfId="0" applyNumberFormat="1" applyFont="1" applyBorder="1" applyAlignment="1">
      <alignment horizontal="right" vertical="top"/>
    </xf>
    <xf numFmtId="164" fontId="8" fillId="3" borderId="9" xfId="0" applyNumberFormat="1" applyFont="1" applyFill="1" applyBorder="1" applyAlignment="1">
      <alignment horizontal="right" vertical="top"/>
    </xf>
    <xf numFmtId="164" fontId="8" fillId="3" borderId="0" xfId="0" applyNumberFormat="1" applyFont="1" applyFill="1" applyBorder="1" applyAlignment="1">
      <alignment horizontal="right" vertical="top"/>
    </xf>
    <xf numFmtId="0" fontId="4" fillId="0" borderId="17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4" fontId="6" fillId="0" borderId="12" xfId="1" applyNumberFormat="1" applyFont="1" applyBorder="1" applyAlignment="1">
      <alignment horizontal="right" vertical="top"/>
    </xf>
    <xf numFmtId="4" fontId="6" fillId="0" borderId="3" xfId="1" applyNumberFormat="1" applyFont="1" applyBorder="1" applyAlignment="1">
      <alignment horizontal="right" vertical="top"/>
    </xf>
    <xf numFmtId="4" fontId="6" fillId="0" borderId="6" xfId="1" applyNumberFormat="1" applyFont="1" applyBorder="1" applyAlignment="1">
      <alignment horizontal="right" vertical="top"/>
    </xf>
    <xf numFmtId="4" fontId="6" fillId="0" borderId="38" xfId="1" applyNumberFormat="1" applyFont="1" applyBorder="1" applyAlignment="1">
      <alignment horizontal="right" vertical="top"/>
    </xf>
    <xf numFmtId="164" fontId="8" fillId="3" borderId="18" xfId="0" applyNumberFormat="1" applyFont="1" applyFill="1" applyBorder="1" applyAlignment="1">
      <alignment horizontal="right" vertical="top"/>
    </xf>
    <xf numFmtId="164" fontId="8" fillId="3" borderId="30" xfId="0" applyNumberFormat="1" applyFont="1" applyFill="1" applyBorder="1" applyAlignment="1">
      <alignment horizontal="right" vertical="top"/>
    </xf>
    <xf numFmtId="164" fontId="8" fillId="0" borderId="18" xfId="0" applyNumberFormat="1" applyFont="1" applyBorder="1" applyAlignment="1">
      <alignment horizontal="right" vertical="top"/>
    </xf>
    <xf numFmtId="164" fontId="8" fillId="0" borderId="30" xfId="0" applyNumberFormat="1" applyFont="1" applyBorder="1" applyAlignment="1">
      <alignment horizontal="right" vertical="top"/>
    </xf>
    <xf numFmtId="4" fontId="6" fillId="0" borderId="11" xfId="1" applyNumberFormat="1" applyFont="1" applyBorder="1" applyAlignment="1">
      <alignment horizontal="right" vertical="top"/>
    </xf>
    <xf numFmtId="0" fontId="8" fillId="0" borderId="37" xfId="0" applyFont="1" applyBorder="1" applyAlignment="1">
      <alignment horizontal="left" vertical="top"/>
    </xf>
    <xf numFmtId="0" fontId="6" fillId="0" borderId="9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1" xfId="1" applyFont="1" applyBorder="1" applyAlignment="1">
      <alignment horizontal="left"/>
    </xf>
    <xf numFmtId="0" fontId="6" fillId="0" borderId="9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164" fontId="8" fillId="3" borderId="31" xfId="0" applyNumberFormat="1" applyFont="1" applyFill="1" applyBorder="1" applyAlignment="1">
      <alignment horizontal="right" vertical="top"/>
    </xf>
    <xf numFmtId="164" fontId="8" fillId="3" borderId="27" xfId="0" applyNumberFormat="1" applyFont="1" applyFill="1" applyBorder="1" applyAlignment="1">
      <alignment horizontal="right" vertical="top"/>
    </xf>
    <xf numFmtId="164" fontId="8" fillId="3" borderId="28" xfId="0" applyNumberFormat="1" applyFont="1" applyFill="1" applyBorder="1" applyAlignment="1">
      <alignment horizontal="right" vertical="top"/>
    </xf>
    <xf numFmtId="164" fontId="8" fillId="3" borderId="29" xfId="0" applyNumberFormat="1" applyFont="1" applyFill="1" applyBorder="1" applyAlignment="1">
      <alignment horizontal="right" vertical="top"/>
    </xf>
    <xf numFmtId="0" fontId="6" fillId="0" borderId="5" xfId="1" applyFont="1" applyBorder="1" applyAlignment="1">
      <alignment horizontal="left" vertical="top"/>
    </xf>
    <xf numFmtId="0" fontId="6" fillId="0" borderId="19" xfId="1" applyFont="1" applyBorder="1" applyAlignment="1">
      <alignment horizontal="left" vertical="top"/>
    </xf>
    <xf numFmtId="164" fontId="8" fillId="4" borderId="17" xfId="0" applyNumberFormat="1" applyFont="1" applyFill="1" applyBorder="1" applyAlignment="1">
      <alignment horizontal="left" vertical="top" wrapText="1"/>
    </xf>
    <xf numFmtId="164" fontId="8" fillId="4" borderId="24" xfId="0" applyNumberFormat="1" applyFont="1" applyFill="1" applyBorder="1" applyAlignment="1">
      <alignment horizontal="left" vertical="top" wrapText="1"/>
    </xf>
    <xf numFmtId="164" fontId="8" fillId="4" borderId="25" xfId="0" applyNumberFormat="1" applyFont="1" applyFill="1" applyBorder="1" applyAlignment="1">
      <alignment horizontal="left" vertical="top" wrapText="1"/>
    </xf>
    <xf numFmtId="164" fontId="8" fillId="4" borderId="37" xfId="0" applyNumberFormat="1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/>
    <cellStyle name="Podhlavička" xfId="2"/>
    <cellStyle name="Sty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7"/>
  <sheetViews>
    <sheetView showGridLines="0" tabSelected="1" topLeftCell="A700" zoomScaleNormal="100" workbookViewId="0">
      <selection activeCell="F375" sqref="F375:F376"/>
    </sheetView>
  </sheetViews>
  <sheetFormatPr defaultRowHeight="12" x14ac:dyDescent="0.2"/>
  <cols>
    <col min="1" max="1" width="8.42578125" style="94" customWidth="1"/>
    <col min="2" max="2" width="61.42578125" style="9" customWidth="1"/>
    <col min="3" max="3" width="7.85546875" style="8" customWidth="1"/>
    <col min="4" max="4" width="13.5703125" style="8" customWidth="1"/>
    <col min="5" max="6" width="18.7109375" style="20" customWidth="1"/>
    <col min="7" max="16384" width="9.140625" style="8"/>
  </cols>
  <sheetData>
    <row r="2" spans="1:6" s="137" customFormat="1" ht="24.95" customHeight="1" x14ac:dyDescent="0.2">
      <c r="A2" s="161" t="s">
        <v>0</v>
      </c>
      <c r="B2" s="162" t="s">
        <v>1</v>
      </c>
      <c r="E2" s="138"/>
      <c r="F2" s="138"/>
    </row>
    <row r="3" spans="1:6" s="156" customFormat="1" ht="15" customHeight="1" x14ac:dyDescent="0.2">
      <c r="A3" s="174" t="s">
        <v>360</v>
      </c>
      <c r="B3" s="151" t="s">
        <v>2</v>
      </c>
      <c r="C3" s="152" t="s">
        <v>3</v>
      </c>
      <c r="D3" s="153" t="s">
        <v>4</v>
      </c>
      <c r="E3" s="154" t="s">
        <v>5</v>
      </c>
      <c r="F3" s="155" t="s">
        <v>6</v>
      </c>
    </row>
    <row r="4" spans="1:6" x14ac:dyDescent="0.2">
      <c r="A4" s="210">
        <v>42370</v>
      </c>
      <c r="B4" s="1" t="s">
        <v>7</v>
      </c>
      <c r="C4" s="227" t="s">
        <v>41</v>
      </c>
      <c r="D4" s="218">
        <v>1</v>
      </c>
      <c r="E4" s="221">
        <v>0</v>
      </c>
      <c r="F4" s="224">
        <f>D4*E4</f>
        <v>0</v>
      </c>
    </row>
    <row r="5" spans="1:6" x14ac:dyDescent="0.2">
      <c r="A5" s="211"/>
      <c r="B5" s="1" t="s">
        <v>8</v>
      </c>
      <c r="C5" s="228"/>
      <c r="D5" s="219"/>
      <c r="E5" s="222"/>
      <c r="F5" s="225"/>
    </row>
    <row r="6" spans="1:6" x14ac:dyDescent="0.2">
      <c r="A6" s="211"/>
      <c r="B6" s="1"/>
      <c r="C6" s="228"/>
      <c r="D6" s="219"/>
      <c r="E6" s="222"/>
      <c r="F6" s="225"/>
    </row>
    <row r="7" spans="1:6" x14ac:dyDescent="0.2">
      <c r="A7" s="211"/>
      <c r="B7" s="2" t="s">
        <v>9</v>
      </c>
      <c r="C7" s="228"/>
      <c r="D7" s="219"/>
      <c r="E7" s="222"/>
      <c r="F7" s="225"/>
    </row>
    <row r="8" spans="1:6" x14ac:dyDescent="0.2">
      <c r="A8" s="211"/>
      <c r="B8" s="3"/>
      <c r="C8" s="228"/>
      <c r="D8" s="219"/>
      <c r="E8" s="222"/>
      <c r="F8" s="225"/>
    </row>
    <row r="9" spans="1:6" x14ac:dyDescent="0.2">
      <c r="A9" s="211"/>
      <c r="B9" s="3" t="s">
        <v>10</v>
      </c>
      <c r="C9" s="228"/>
      <c r="D9" s="219"/>
      <c r="E9" s="222"/>
      <c r="F9" s="225"/>
    </row>
    <row r="10" spans="1:6" x14ac:dyDescent="0.2">
      <c r="A10" s="211"/>
      <c r="B10" s="4" t="s">
        <v>38</v>
      </c>
      <c r="C10" s="228"/>
      <c r="D10" s="219"/>
      <c r="E10" s="222"/>
      <c r="F10" s="225"/>
    </row>
    <row r="11" spans="1:6" x14ac:dyDescent="0.2">
      <c r="A11" s="211"/>
      <c r="B11" s="4" t="s">
        <v>39</v>
      </c>
      <c r="C11" s="228"/>
      <c r="D11" s="219"/>
      <c r="E11" s="222"/>
      <c r="F11" s="225"/>
    </row>
    <row r="12" spans="1:6" x14ac:dyDescent="0.2">
      <c r="A12" s="211"/>
      <c r="B12" s="4" t="s">
        <v>40</v>
      </c>
      <c r="C12" s="228"/>
      <c r="D12" s="219"/>
      <c r="E12" s="222"/>
      <c r="F12" s="225"/>
    </row>
    <row r="13" spans="1:6" x14ac:dyDescent="0.2">
      <c r="A13" s="211"/>
      <c r="B13" s="5" t="s">
        <v>11</v>
      </c>
      <c r="C13" s="228"/>
      <c r="D13" s="219"/>
      <c r="E13" s="222"/>
      <c r="F13" s="225"/>
    </row>
    <row r="14" spans="1:6" x14ac:dyDescent="0.2">
      <c r="A14" s="211"/>
      <c r="B14" s="5" t="s">
        <v>12</v>
      </c>
      <c r="C14" s="228"/>
      <c r="D14" s="219"/>
      <c r="E14" s="222"/>
      <c r="F14" s="225"/>
    </row>
    <row r="15" spans="1:6" x14ac:dyDescent="0.2">
      <c r="A15" s="211"/>
      <c r="B15" s="2" t="s">
        <v>13</v>
      </c>
      <c r="C15" s="228"/>
      <c r="D15" s="219"/>
      <c r="E15" s="222"/>
      <c r="F15" s="225"/>
    </row>
    <row r="16" spans="1:6" x14ac:dyDescent="0.2">
      <c r="A16" s="211"/>
      <c r="B16" s="1" t="s">
        <v>14</v>
      </c>
      <c r="C16" s="228"/>
      <c r="D16" s="219"/>
      <c r="E16" s="222"/>
      <c r="F16" s="225"/>
    </row>
    <row r="17" spans="1:6" x14ac:dyDescent="0.2">
      <c r="A17" s="211"/>
      <c r="B17" s="4" t="s">
        <v>15</v>
      </c>
      <c r="C17" s="228"/>
      <c r="D17" s="219"/>
      <c r="E17" s="222"/>
      <c r="F17" s="225"/>
    </row>
    <row r="18" spans="1:6" x14ac:dyDescent="0.2">
      <c r="A18" s="211"/>
      <c r="B18" s="4" t="s">
        <v>16</v>
      </c>
      <c r="C18" s="228"/>
      <c r="D18" s="219"/>
      <c r="E18" s="222"/>
      <c r="F18" s="225"/>
    </row>
    <row r="19" spans="1:6" x14ac:dyDescent="0.2">
      <c r="A19" s="211"/>
      <c r="B19" s="4"/>
      <c r="C19" s="228"/>
      <c r="D19" s="219"/>
      <c r="E19" s="222"/>
      <c r="F19" s="225"/>
    </row>
    <row r="20" spans="1:6" x14ac:dyDescent="0.2">
      <c r="A20" s="211"/>
      <c r="B20" s="4" t="s">
        <v>17</v>
      </c>
      <c r="C20" s="228"/>
      <c r="D20" s="219"/>
      <c r="E20" s="222"/>
      <c r="F20" s="225"/>
    </row>
    <row r="21" spans="1:6" x14ac:dyDescent="0.2">
      <c r="A21" s="211"/>
      <c r="B21" s="4" t="s">
        <v>18</v>
      </c>
      <c r="C21" s="228"/>
      <c r="D21" s="219"/>
      <c r="E21" s="222"/>
      <c r="F21" s="225"/>
    </row>
    <row r="22" spans="1:6" x14ac:dyDescent="0.2">
      <c r="A22" s="211"/>
      <c r="B22" s="4" t="s">
        <v>19</v>
      </c>
      <c r="C22" s="228"/>
      <c r="D22" s="219"/>
      <c r="E22" s="222"/>
      <c r="F22" s="225"/>
    </row>
    <row r="23" spans="1:6" x14ac:dyDescent="0.2">
      <c r="A23" s="211"/>
      <c r="B23" s="4" t="s">
        <v>20</v>
      </c>
      <c r="C23" s="228"/>
      <c r="D23" s="219"/>
      <c r="E23" s="222"/>
      <c r="F23" s="225"/>
    </row>
    <row r="24" spans="1:6" x14ac:dyDescent="0.2">
      <c r="A24" s="211"/>
      <c r="B24" s="4" t="s">
        <v>21</v>
      </c>
      <c r="C24" s="228"/>
      <c r="D24" s="219"/>
      <c r="E24" s="222"/>
      <c r="F24" s="225"/>
    </row>
    <row r="25" spans="1:6" x14ac:dyDescent="0.2">
      <c r="A25" s="211"/>
      <c r="B25" s="4" t="s">
        <v>22</v>
      </c>
      <c r="C25" s="228"/>
      <c r="D25" s="219"/>
      <c r="E25" s="222"/>
      <c r="F25" s="225"/>
    </row>
    <row r="26" spans="1:6" x14ac:dyDescent="0.2">
      <c r="A26" s="211"/>
      <c r="B26" s="4" t="s">
        <v>23</v>
      </c>
      <c r="C26" s="228"/>
      <c r="D26" s="219"/>
      <c r="E26" s="222"/>
      <c r="F26" s="225"/>
    </row>
    <row r="27" spans="1:6" x14ac:dyDescent="0.2">
      <c r="A27" s="211"/>
      <c r="B27" s="4" t="s">
        <v>24</v>
      </c>
      <c r="C27" s="228"/>
      <c r="D27" s="219"/>
      <c r="E27" s="222"/>
      <c r="F27" s="225"/>
    </row>
    <row r="28" spans="1:6" x14ac:dyDescent="0.2">
      <c r="A28" s="211"/>
      <c r="B28" s="4" t="s">
        <v>25</v>
      </c>
      <c r="C28" s="228"/>
      <c r="D28" s="219"/>
      <c r="E28" s="222"/>
      <c r="F28" s="225"/>
    </row>
    <row r="29" spans="1:6" x14ac:dyDescent="0.2">
      <c r="A29" s="211"/>
      <c r="B29" s="4" t="s">
        <v>26</v>
      </c>
      <c r="C29" s="228"/>
      <c r="D29" s="219"/>
      <c r="E29" s="222"/>
      <c r="F29" s="225"/>
    </row>
    <row r="30" spans="1:6" x14ac:dyDescent="0.2">
      <c r="A30" s="211"/>
      <c r="B30" s="4"/>
      <c r="C30" s="228"/>
      <c r="D30" s="219"/>
      <c r="E30" s="222"/>
      <c r="F30" s="225"/>
    </row>
    <row r="31" spans="1:6" x14ac:dyDescent="0.2">
      <c r="A31" s="211"/>
      <c r="B31" s="4" t="s">
        <v>27</v>
      </c>
      <c r="C31" s="228"/>
      <c r="D31" s="219"/>
      <c r="E31" s="222"/>
      <c r="F31" s="225"/>
    </row>
    <row r="32" spans="1:6" x14ac:dyDescent="0.2">
      <c r="A32" s="211"/>
      <c r="B32" s="4" t="s">
        <v>28</v>
      </c>
      <c r="C32" s="228"/>
      <c r="D32" s="219"/>
      <c r="E32" s="222"/>
      <c r="F32" s="225"/>
    </row>
    <row r="33" spans="1:6" x14ac:dyDescent="0.2">
      <c r="A33" s="211"/>
      <c r="B33" s="4" t="s">
        <v>29</v>
      </c>
      <c r="C33" s="228"/>
      <c r="D33" s="219"/>
      <c r="E33" s="222"/>
      <c r="F33" s="225"/>
    </row>
    <row r="34" spans="1:6" x14ac:dyDescent="0.2">
      <c r="A34" s="211"/>
      <c r="B34" s="4" t="s">
        <v>30</v>
      </c>
      <c r="C34" s="228"/>
      <c r="D34" s="219"/>
      <c r="E34" s="222"/>
      <c r="F34" s="225"/>
    </row>
    <row r="35" spans="1:6" x14ac:dyDescent="0.2">
      <c r="A35" s="211"/>
      <c r="B35" s="4" t="s">
        <v>31</v>
      </c>
      <c r="C35" s="228"/>
      <c r="D35" s="219"/>
      <c r="E35" s="222"/>
      <c r="F35" s="225"/>
    </row>
    <row r="36" spans="1:6" x14ac:dyDescent="0.2">
      <c r="A36" s="211"/>
      <c r="B36" s="4" t="s">
        <v>32</v>
      </c>
      <c r="C36" s="228"/>
      <c r="D36" s="219"/>
      <c r="E36" s="222"/>
      <c r="F36" s="225"/>
    </row>
    <row r="37" spans="1:6" x14ac:dyDescent="0.2">
      <c r="A37" s="211"/>
      <c r="B37" s="4"/>
      <c r="C37" s="228"/>
      <c r="D37" s="219"/>
      <c r="E37" s="222"/>
      <c r="F37" s="225"/>
    </row>
    <row r="38" spans="1:6" x14ac:dyDescent="0.2">
      <c r="A38" s="211"/>
      <c r="B38" s="4" t="s">
        <v>33</v>
      </c>
      <c r="C38" s="228"/>
      <c r="D38" s="219"/>
      <c r="E38" s="222"/>
      <c r="F38" s="225"/>
    </row>
    <row r="39" spans="1:6" x14ac:dyDescent="0.2">
      <c r="A39" s="211"/>
      <c r="B39" s="1" t="s">
        <v>34</v>
      </c>
      <c r="C39" s="228"/>
      <c r="D39" s="219"/>
      <c r="E39" s="222"/>
      <c r="F39" s="225"/>
    </row>
    <row r="40" spans="1:6" x14ac:dyDescent="0.2">
      <c r="A40" s="211"/>
      <c r="B40" s="4" t="s">
        <v>35</v>
      </c>
      <c r="C40" s="228"/>
      <c r="D40" s="219"/>
      <c r="E40" s="222"/>
      <c r="F40" s="225"/>
    </row>
    <row r="41" spans="1:6" x14ac:dyDescent="0.2">
      <c r="A41" s="211"/>
      <c r="B41" s="4" t="s">
        <v>36</v>
      </c>
      <c r="C41" s="228"/>
      <c r="D41" s="219"/>
      <c r="E41" s="222"/>
      <c r="F41" s="225"/>
    </row>
    <row r="42" spans="1:6" ht="25.5" customHeight="1" x14ac:dyDescent="0.2">
      <c r="A42" s="212"/>
      <c r="B42" s="6" t="s">
        <v>37</v>
      </c>
      <c r="C42" s="228"/>
      <c r="D42" s="219"/>
      <c r="E42" s="222"/>
      <c r="F42" s="225"/>
    </row>
    <row r="43" spans="1:6" x14ac:dyDescent="0.2">
      <c r="A43" s="211">
        <v>42401</v>
      </c>
      <c r="B43" s="7" t="s">
        <v>42</v>
      </c>
      <c r="C43" s="228"/>
      <c r="D43" s="219"/>
      <c r="E43" s="222"/>
      <c r="F43" s="225"/>
    </row>
    <row r="44" spans="1:6" x14ac:dyDescent="0.2">
      <c r="A44" s="211"/>
      <c r="B44" s="10"/>
      <c r="C44" s="228"/>
      <c r="D44" s="219"/>
      <c r="E44" s="222"/>
      <c r="F44" s="225"/>
    </row>
    <row r="45" spans="1:6" x14ac:dyDescent="0.2">
      <c r="A45" s="211"/>
      <c r="B45" s="11" t="s">
        <v>10</v>
      </c>
      <c r="C45" s="228"/>
      <c r="D45" s="219"/>
      <c r="E45" s="222"/>
      <c r="F45" s="225"/>
    </row>
    <row r="46" spans="1:6" x14ac:dyDescent="0.2">
      <c r="A46" s="211"/>
      <c r="B46" s="11"/>
      <c r="C46" s="228"/>
      <c r="D46" s="219"/>
      <c r="E46" s="222"/>
      <c r="F46" s="225"/>
    </row>
    <row r="47" spans="1:6" x14ac:dyDescent="0.2">
      <c r="A47" s="211"/>
      <c r="B47" s="12" t="s">
        <v>49</v>
      </c>
      <c r="C47" s="228"/>
      <c r="D47" s="219"/>
      <c r="E47" s="222"/>
      <c r="F47" s="225"/>
    </row>
    <row r="48" spans="1:6" x14ac:dyDescent="0.2">
      <c r="A48" s="211"/>
      <c r="B48" s="12" t="s">
        <v>50</v>
      </c>
      <c r="C48" s="228"/>
      <c r="D48" s="219"/>
      <c r="E48" s="222"/>
      <c r="F48" s="225"/>
    </row>
    <row r="49" spans="1:6" x14ac:dyDescent="0.2">
      <c r="A49" s="211"/>
      <c r="B49" s="12" t="s">
        <v>51</v>
      </c>
      <c r="C49" s="228"/>
      <c r="D49" s="219"/>
      <c r="E49" s="222"/>
      <c r="F49" s="225"/>
    </row>
    <row r="50" spans="1:6" x14ac:dyDescent="0.2">
      <c r="A50" s="211"/>
      <c r="B50" s="10"/>
      <c r="C50" s="228"/>
      <c r="D50" s="219"/>
      <c r="E50" s="222"/>
      <c r="F50" s="225"/>
    </row>
    <row r="51" spans="1:6" x14ac:dyDescent="0.2">
      <c r="A51" s="211"/>
      <c r="B51" s="13" t="s">
        <v>43</v>
      </c>
      <c r="C51" s="228"/>
      <c r="D51" s="219"/>
      <c r="E51" s="222"/>
      <c r="F51" s="225"/>
    </row>
    <row r="52" spans="1:6" x14ac:dyDescent="0.2">
      <c r="A52" s="211"/>
      <c r="B52" s="12" t="s">
        <v>44</v>
      </c>
      <c r="C52" s="228"/>
      <c r="D52" s="219"/>
      <c r="E52" s="222"/>
      <c r="F52" s="225"/>
    </row>
    <row r="53" spans="1:6" x14ac:dyDescent="0.2">
      <c r="A53" s="211"/>
      <c r="B53" s="14" t="s">
        <v>45</v>
      </c>
      <c r="C53" s="228"/>
      <c r="D53" s="219"/>
      <c r="E53" s="222"/>
      <c r="F53" s="225"/>
    </row>
    <row r="54" spans="1:6" x14ac:dyDescent="0.2">
      <c r="A54" s="211"/>
      <c r="B54" s="14" t="s">
        <v>46</v>
      </c>
      <c r="C54" s="228"/>
      <c r="D54" s="219"/>
      <c r="E54" s="222"/>
      <c r="F54" s="225"/>
    </row>
    <row r="55" spans="1:6" x14ac:dyDescent="0.2">
      <c r="A55" s="211"/>
      <c r="B55" s="14" t="s">
        <v>47</v>
      </c>
      <c r="C55" s="228"/>
      <c r="D55" s="219"/>
      <c r="E55" s="222"/>
      <c r="F55" s="225"/>
    </row>
    <row r="56" spans="1:6" x14ac:dyDescent="0.2">
      <c r="A56" s="211"/>
      <c r="B56" s="15" t="s">
        <v>48</v>
      </c>
      <c r="C56" s="228"/>
      <c r="D56" s="219"/>
      <c r="E56" s="222"/>
      <c r="F56" s="225"/>
    </row>
    <row r="57" spans="1:6" ht="12" customHeight="1" x14ac:dyDescent="0.2">
      <c r="A57" s="213"/>
      <c r="B57" s="15"/>
      <c r="C57" s="229"/>
      <c r="D57" s="220"/>
      <c r="E57" s="223"/>
      <c r="F57" s="226"/>
    </row>
    <row r="58" spans="1:6" x14ac:dyDescent="0.2">
      <c r="A58" s="210">
        <v>42430</v>
      </c>
      <c r="B58" s="22" t="s">
        <v>52</v>
      </c>
      <c r="C58" s="227" t="s">
        <v>41</v>
      </c>
      <c r="D58" s="231">
        <v>1</v>
      </c>
      <c r="E58" s="221">
        <v>0</v>
      </c>
      <c r="F58" s="224">
        <f>D58*E58</f>
        <v>0</v>
      </c>
    </row>
    <row r="59" spans="1:6" ht="24" x14ac:dyDescent="0.2">
      <c r="A59" s="211"/>
      <c r="B59" s="11" t="s">
        <v>53</v>
      </c>
      <c r="C59" s="228"/>
      <c r="D59" s="232"/>
      <c r="E59" s="222"/>
      <c r="F59" s="225"/>
    </row>
    <row r="60" spans="1:6" x14ac:dyDescent="0.2">
      <c r="A60" s="211"/>
      <c r="B60" s="11"/>
      <c r="C60" s="228"/>
      <c r="D60" s="232"/>
      <c r="E60" s="222"/>
      <c r="F60" s="225"/>
    </row>
    <row r="61" spans="1:6" x14ac:dyDescent="0.2">
      <c r="A61" s="211"/>
      <c r="B61" s="12" t="s">
        <v>61</v>
      </c>
      <c r="C61" s="228"/>
      <c r="D61" s="232"/>
      <c r="E61" s="222"/>
      <c r="F61" s="225"/>
    </row>
    <row r="62" spans="1:6" x14ac:dyDescent="0.2">
      <c r="A62" s="211"/>
      <c r="B62" s="12" t="s">
        <v>62</v>
      </c>
      <c r="C62" s="228"/>
      <c r="D62" s="232"/>
      <c r="E62" s="222"/>
      <c r="F62" s="225"/>
    </row>
    <row r="63" spans="1:6" x14ac:dyDescent="0.2">
      <c r="A63" s="211"/>
      <c r="B63" s="12" t="s">
        <v>63</v>
      </c>
      <c r="C63" s="228"/>
      <c r="D63" s="232"/>
      <c r="E63" s="222"/>
      <c r="F63" s="225"/>
    </row>
    <row r="64" spans="1:6" x14ac:dyDescent="0.2">
      <c r="A64" s="211"/>
      <c r="B64" s="12" t="s">
        <v>54</v>
      </c>
      <c r="C64" s="228"/>
      <c r="D64" s="232"/>
      <c r="E64" s="222"/>
      <c r="F64" s="225"/>
    </row>
    <row r="65" spans="1:6" x14ac:dyDescent="0.2">
      <c r="A65" s="211"/>
      <c r="B65" s="11" t="s">
        <v>55</v>
      </c>
      <c r="C65" s="228"/>
      <c r="D65" s="232"/>
      <c r="E65" s="222"/>
      <c r="F65" s="225"/>
    </row>
    <row r="66" spans="1:6" x14ac:dyDescent="0.2">
      <c r="A66" s="211"/>
      <c r="B66" s="12" t="s">
        <v>30</v>
      </c>
      <c r="C66" s="228"/>
      <c r="D66" s="232"/>
      <c r="E66" s="222"/>
      <c r="F66" s="225"/>
    </row>
    <row r="67" spans="1:6" x14ac:dyDescent="0.2">
      <c r="A67" s="211"/>
      <c r="B67" s="11" t="s">
        <v>56</v>
      </c>
      <c r="C67" s="228"/>
      <c r="D67" s="232"/>
      <c r="E67" s="222"/>
      <c r="F67" s="225"/>
    </row>
    <row r="68" spans="1:6" x14ac:dyDescent="0.2">
      <c r="A68" s="211"/>
      <c r="B68" s="12" t="s">
        <v>57</v>
      </c>
      <c r="C68" s="228"/>
      <c r="D68" s="232"/>
      <c r="E68" s="222"/>
      <c r="F68" s="225"/>
    </row>
    <row r="69" spans="1:6" x14ac:dyDescent="0.2">
      <c r="A69" s="211"/>
      <c r="B69" s="11" t="s">
        <v>58</v>
      </c>
      <c r="C69" s="228"/>
      <c r="D69" s="232"/>
      <c r="E69" s="222"/>
      <c r="F69" s="225"/>
    </row>
    <row r="70" spans="1:6" x14ac:dyDescent="0.2">
      <c r="A70" s="211"/>
      <c r="B70" s="11" t="s">
        <v>59</v>
      </c>
      <c r="C70" s="228"/>
      <c r="D70" s="232"/>
      <c r="E70" s="222"/>
      <c r="F70" s="225"/>
    </row>
    <row r="71" spans="1:6" x14ac:dyDescent="0.2">
      <c r="A71" s="212"/>
      <c r="B71" s="6" t="s">
        <v>60</v>
      </c>
      <c r="C71" s="230"/>
      <c r="D71" s="232"/>
      <c r="E71" s="222"/>
      <c r="F71" s="225"/>
    </row>
    <row r="72" spans="1:6" s="16" customFormat="1" ht="12" customHeight="1" x14ac:dyDescent="0.2">
      <c r="A72" s="213"/>
      <c r="B72" s="23"/>
      <c r="C72" s="229"/>
      <c r="D72" s="233"/>
      <c r="E72" s="223"/>
      <c r="F72" s="226"/>
    </row>
    <row r="73" spans="1:6" x14ac:dyDescent="0.2">
      <c r="A73" s="210">
        <v>42461</v>
      </c>
      <c r="B73" s="3" t="s">
        <v>64</v>
      </c>
      <c r="C73" s="214" t="s">
        <v>41</v>
      </c>
      <c r="D73" s="218">
        <v>1</v>
      </c>
      <c r="E73" s="221">
        <v>0</v>
      </c>
      <c r="F73" s="224">
        <f>D73*E73</f>
        <v>0</v>
      </c>
    </row>
    <row r="74" spans="1:6" x14ac:dyDescent="0.2">
      <c r="A74" s="211"/>
      <c r="B74" s="3" t="s">
        <v>65</v>
      </c>
      <c r="C74" s="215"/>
      <c r="D74" s="219"/>
      <c r="E74" s="222"/>
      <c r="F74" s="225"/>
    </row>
    <row r="75" spans="1:6" x14ac:dyDescent="0.2">
      <c r="A75" s="211"/>
      <c r="B75" s="3"/>
      <c r="C75" s="215"/>
      <c r="D75" s="219"/>
      <c r="E75" s="222"/>
      <c r="F75" s="225"/>
    </row>
    <row r="76" spans="1:6" x14ac:dyDescent="0.2">
      <c r="A76" s="211"/>
      <c r="B76" s="4" t="s">
        <v>78</v>
      </c>
      <c r="C76" s="215"/>
      <c r="D76" s="219"/>
      <c r="E76" s="222"/>
      <c r="F76" s="225"/>
    </row>
    <row r="77" spans="1:6" x14ac:dyDescent="0.2">
      <c r="A77" s="211"/>
      <c r="B77" s="4" t="s">
        <v>79</v>
      </c>
      <c r="C77" s="215"/>
      <c r="D77" s="219"/>
      <c r="E77" s="222"/>
      <c r="F77" s="225"/>
    </row>
    <row r="78" spans="1:6" x14ac:dyDescent="0.2">
      <c r="A78" s="211"/>
      <c r="B78" s="4" t="s">
        <v>80</v>
      </c>
      <c r="C78" s="215"/>
      <c r="D78" s="219"/>
      <c r="E78" s="222"/>
      <c r="F78" s="225"/>
    </row>
    <row r="79" spans="1:6" x14ac:dyDescent="0.2">
      <c r="A79" s="211"/>
      <c r="B79" s="4" t="s">
        <v>66</v>
      </c>
      <c r="C79" s="215"/>
      <c r="D79" s="219"/>
      <c r="E79" s="222"/>
      <c r="F79" s="225"/>
    </row>
    <row r="80" spans="1:6" x14ac:dyDescent="0.2">
      <c r="A80" s="211"/>
      <c r="B80" s="3" t="s">
        <v>67</v>
      </c>
      <c r="C80" s="215"/>
      <c r="D80" s="219"/>
      <c r="E80" s="222"/>
      <c r="F80" s="225"/>
    </row>
    <row r="81" spans="1:6" x14ac:dyDescent="0.2">
      <c r="A81" s="211"/>
      <c r="B81" s="4" t="s">
        <v>68</v>
      </c>
      <c r="C81" s="215"/>
      <c r="D81" s="219"/>
      <c r="E81" s="222"/>
      <c r="F81" s="225"/>
    </row>
    <row r="82" spans="1:6" x14ac:dyDescent="0.2">
      <c r="A82" s="211"/>
      <c r="B82" s="4" t="s">
        <v>69</v>
      </c>
      <c r="C82" s="215"/>
      <c r="D82" s="219"/>
      <c r="E82" s="222"/>
      <c r="F82" s="225"/>
    </row>
    <row r="83" spans="1:6" x14ac:dyDescent="0.2">
      <c r="A83" s="211"/>
      <c r="B83" s="3" t="s">
        <v>70</v>
      </c>
      <c r="C83" s="215"/>
      <c r="D83" s="219"/>
      <c r="E83" s="222"/>
      <c r="F83" s="225"/>
    </row>
    <row r="84" spans="1:6" x14ac:dyDescent="0.2">
      <c r="A84" s="211"/>
      <c r="B84" s="3" t="s">
        <v>59</v>
      </c>
      <c r="C84" s="215"/>
      <c r="D84" s="219"/>
      <c r="E84" s="222"/>
      <c r="F84" s="225"/>
    </row>
    <row r="85" spans="1:6" x14ac:dyDescent="0.2">
      <c r="A85" s="211"/>
      <c r="B85" s="3" t="s">
        <v>71</v>
      </c>
      <c r="C85" s="215"/>
      <c r="D85" s="219"/>
      <c r="E85" s="222"/>
      <c r="F85" s="225"/>
    </row>
    <row r="86" spans="1:6" x14ac:dyDescent="0.2">
      <c r="A86" s="211"/>
      <c r="B86" s="1" t="s">
        <v>72</v>
      </c>
      <c r="C86" s="215"/>
      <c r="D86" s="219"/>
      <c r="E86" s="222"/>
      <c r="F86" s="225"/>
    </row>
    <row r="87" spans="1:6" x14ac:dyDescent="0.2">
      <c r="A87" s="211"/>
      <c r="B87" s="1" t="s">
        <v>73</v>
      </c>
      <c r="C87" s="215"/>
      <c r="D87" s="219"/>
      <c r="E87" s="222"/>
      <c r="F87" s="225"/>
    </row>
    <row r="88" spans="1:6" x14ac:dyDescent="0.2">
      <c r="A88" s="211"/>
      <c r="B88" s="1" t="s">
        <v>74</v>
      </c>
      <c r="C88" s="215"/>
      <c r="D88" s="219"/>
      <c r="E88" s="222"/>
      <c r="F88" s="225"/>
    </row>
    <row r="89" spans="1:6" x14ac:dyDescent="0.2">
      <c r="A89" s="211"/>
      <c r="B89" s="1" t="s">
        <v>75</v>
      </c>
      <c r="C89" s="215"/>
      <c r="D89" s="219"/>
      <c r="E89" s="222"/>
      <c r="F89" s="225"/>
    </row>
    <row r="90" spans="1:6" x14ac:dyDescent="0.2">
      <c r="A90" s="211"/>
      <c r="B90" s="1" t="s">
        <v>76</v>
      </c>
      <c r="C90" s="215"/>
      <c r="D90" s="219"/>
      <c r="E90" s="222"/>
      <c r="F90" s="225"/>
    </row>
    <row r="91" spans="1:6" x14ac:dyDescent="0.2">
      <c r="A91" s="212"/>
      <c r="B91" s="24" t="s">
        <v>77</v>
      </c>
      <c r="C91" s="216"/>
      <c r="D91" s="219"/>
      <c r="E91" s="222"/>
      <c r="F91" s="225"/>
    </row>
    <row r="92" spans="1:6" ht="12" customHeight="1" x14ac:dyDescent="0.2">
      <c r="A92" s="211"/>
      <c r="B92" s="25"/>
      <c r="C92" s="217"/>
      <c r="D92" s="220"/>
      <c r="E92" s="223"/>
      <c r="F92" s="226"/>
    </row>
    <row r="93" spans="1:6" x14ac:dyDescent="0.2">
      <c r="A93" s="214"/>
      <c r="B93" s="26" t="s">
        <v>81</v>
      </c>
      <c r="C93" s="227" t="s">
        <v>41</v>
      </c>
      <c r="D93" s="231">
        <v>1</v>
      </c>
      <c r="E93" s="221">
        <v>0</v>
      </c>
      <c r="F93" s="224">
        <f>D93*E93</f>
        <v>0</v>
      </c>
    </row>
    <row r="94" spans="1:6" x14ac:dyDescent="0.2">
      <c r="A94" s="217"/>
      <c r="B94" s="27" t="s">
        <v>82</v>
      </c>
      <c r="C94" s="229"/>
      <c r="D94" s="233"/>
      <c r="E94" s="223"/>
      <c r="F94" s="226"/>
    </row>
    <row r="95" spans="1:6" ht="21.95" customHeight="1" x14ac:dyDescent="0.2">
      <c r="A95" s="95"/>
      <c r="B95" s="234" t="s">
        <v>83</v>
      </c>
      <c r="C95" s="235"/>
      <c r="D95" s="235"/>
      <c r="E95" s="235"/>
      <c r="F95" s="236"/>
    </row>
    <row r="96" spans="1:6" x14ac:dyDescent="0.2">
      <c r="A96" s="214"/>
      <c r="B96" s="22" t="s">
        <v>83</v>
      </c>
      <c r="C96" s="237" t="s">
        <v>88</v>
      </c>
      <c r="D96" s="218">
        <v>25</v>
      </c>
      <c r="E96" s="221">
        <v>0</v>
      </c>
      <c r="F96" s="224">
        <f>D96*E96</f>
        <v>0</v>
      </c>
    </row>
    <row r="97" spans="1:6" x14ac:dyDescent="0.2">
      <c r="A97" s="215"/>
      <c r="B97" s="13" t="s">
        <v>84</v>
      </c>
      <c r="C97" s="230"/>
      <c r="D97" s="219"/>
      <c r="E97" s="222"/>
      <c r="F97" s="225"/>
    </row>
    <row r="98" spans="1:6" x14ac:dyDescent="0.2">
      <c r="A98" s="217"/>
      <c r="B98" s="19"/>
      <c r="C98" s="238"/>
      <c r="D98" s="220"/>
      <c r="E98" s="223"/>
      <c r="F98" s="226"/>
    </row>
    <row r="99" spans="1:6" x14ac:dyDescent="0.2">
      <c r="A99" s="214"/>
      <c r="B99" s="28" t="s">
        <v>59</v>
      </c>
      <c r="C99" s="227" t="s">
        <v>89</v>
      </c>
      <c r="D99" s="231">
        <v>30</v>
      </c>
      <c r="E99" s="221">
        <v>0</v>
      </c>
      <c r="F99" s="224">
        <f>D99*E99</f>
        <v>0</v>
      </c>
    </row>
    <row r="100" spans="1:6" x14ac:dyDescent="0.2">
      <c r="A100" s="217"/>
      <c r="B100" s="19"/>
      <c r="C100" s="229"/>
      <c r="D100" s="233"/>
      <c r="E100" s="223"/>
      <c r="F100" s="226"/>
    </row>
    <row r="101" spans="1:6" x14ac:dyDescent="0.2">
      <c r="A101" s="214"/>
      <c r="B101" s="22" t="s">
        <v>85</v>
      </c>
      <c r="C101" s="227" t="s">
        <v>89</v>
      </c>
      <c r="D101" s="218">
        <v>130</v>
      </c>
      <c r="E101" s="221">
        <v>0</v>
      </c>
      <c r="F101" s="224">
        <f>D101*E101</f>
        <v>0</v>
      </c>
    </row>
    <row r="102" spans="1:6" x14ac:dyDescent="0.2">
      <c r="A102" s="215"/>
      <c r="B102" s="11" t="s">
        <v>86</v>
      </c>
      <c r="C102" s="228"/>
      <c r="D102" s="219"/>
      <c r="E102" s="222"/>
      <c r="F102" s="225"/>
    </row>
    <row r="103" spans="1:6" x14ac:dyDescent="0.2">
      <c r="A103" s="217"/>
      <c r="B103" s="18"/>
      <c r="C103" s="228"/>
      <c r="D103" s="219"/>
      <c r="E103" s="222"/>
      <c r="F103" s="225"/>
    </row>
    <row r="104" spans="1:6" ht="21.95" customHeight="1" x14ac:dyDescent="0.2">
      <c r="A104" s="95"/>
      <c r="B104" s="21" t="s">
        <v>87</v>
      </c>
      <c r="C104" s="242"/>
      <c r="D104" s="242"/>
      <c r="E104" s="242"/>
      <c r="F104" s="243"/>
    </row>
    <row r="105" spans="1:6" x14ac:dyDescent="0.2">
      <c r="A105" s="210">
        <v>42491</v>
      </c>
      <c r="B105" s="29" t="s">
        <v>90</v>
      </c>
      <c r="C105" s="239" t="s">
        <v>41</v>
      </c>
      <c r="D105" s="219">
        <v>19</v>
      </c>
      <c r="E105" s="222">
        <v>0</v>
      </c>
      <c r="F105" s="225">
        <f>D105*E105</f>
        <v>0</v>
      </c>
    </row>
    <row r="106" spans="1:6" x14ac:dyDescent="0.2">
      <c r="A106" s="211"/>
      <c r="B106" s="11" t="s">
        <v>91</v>
      </c>
      <c r="C106" s="239"/>
      <c r="D106" s="219"/>
      <c r="E106" s="222"/>
      <c r="F106" s="225"/>
    </row>
    <row r="107" spans="1:6" x14ac:dyDescent="0.2">
      <c r="A107" s="213"/>
      <c r="B107" s="18"/>
      <c r="C107" s="240"/>
      <c r="D107" s="220"/>
      <c r="E107" s="223"/>
      <c r="F107" s="226"/>
    </row>
    <row r="108" spans="1:6" x14ac:dyDescent="0.2">
      <c r="A108" s="210">
        <v>42522</v>
      </c>
      <c r="B108" s="29" t="s">
        <v>92</v>
      </c>
      <c r="C108" s="241" t="s">
        <v>41</v>
      </c>
      <c r="D108" s="218">
        <v>10</v>
      </c>
      <c r="E108" s="221">
        <v>0</v>
      </c>
      <c r="F108" s="224">
        <f>D108*E108</f>
        <v>0</v>
      </c>
    </row>
    <row r="109" spans="1:6" x14ac:dyDescent="0.2">
      <c r="A109" s="211"/>
      <c r="B109" s="11" t="s">
        <v>91</v>
      </c>
      <c r="C109" s="239"/>
      <c r="D109" s="219"/>
      <c r="E109" s="222"/>
      <c r="F109" s="225"/>
    </row>
    <row r="110" spans="1:6" x14ac:dyDescent="0.2">
      <c r="A110" s="213"/>
      <c r="B110" s="19"/>
      <c r="C110" s="240"/>
      <c r="D110" s="220"/>
      <c r="E110" s="223"/>
      <c r="F110" s="226"/>
    </row>
    <row r="111" spans="1:6" x14ac:dyDescent="0.2">
      <c r="A111" s="210">
        <v>42552</v>
      </c>
      <c r="B111" s="29" t="s">
        <v>93</v>
      </c>
      <c r="C111" s="241" t="s">
        <v>41</v>
      </c>
      <c r="D111" s="218">
        <v>4</v>
      </c>
      <c r="E111" s="221">
        <v>0</v>
      </c>
      <c r="F111" s="225">
        <f t="shared" ref="F111" si="0">D111*E111</f>
        <v>0</v>
      </c>
    </row>
    <row r="112" spans="1:6" x14ac:dyDescent="0.2">
      <c r="A112" s="211"/>
      <c r="B112" s="11" t="s">
        <v>91</v>
      </c>
      <c r="C112" s="239"/>
      <c r="D112" s="219"/>
      <c r="E112" s="222"/>
      <c r="F112" s="225"/>
    </row>
    <row r="113" spans="1:6" x14ac:dyDescent="0.2">
      <c r="A113" s="213"/>
      <c r="B113" s="18"/>
      <c r="C113" s="240"/>
      <c r="D113" s="220"/>
      <c r="E113" s="223"/>
      <c r="F113" s="226"/>
    </row>
    <row r="114" spans="1:6" x14ac:dyDescent="0.2">
      <c r="A114" s="210">
        <v>42583</v>
      </c>
      <c r="B114" s="4" t="s">
        <v>94</v>
      </c>
      <c r="C114" s="241" t="s">
        <v>41</v>
      </c>
      <c r="D114" s="218">
        <v>2</v>
      </c>
      <c r="E114" s="221">
        <v>0</v>
      </c>
      <c r="F114" s="224">
        <f t="shared" ref="F114" si="1">D114*E114</f>
        <v>0</v>
      </c>
    </row>
    <row r="115" spans="1:6" x14ac:dyDescent="0.2">
      <c r="A115" s="211"/>
      <c r="B115" s="3" t="s">
        <v>91</v>
      </c>
      <c r="C115" s="239"/>
      <c r="D115" s="219"/>
      <c r="E115" s="222"/>
      <c r="F115" s="225"/>
    </row>
    <row r="116" spans="1:6" x14ac:dyDescent="0.2">
      <c r="A116" s="213"/>
      <c r="B116" s="17"/>
      <c r="C116" s="240"/>
      <c r="D116" s="220"/>
      <c r="E116" s="223"/>
      <c r="F116" s="226"/>
    </row>
    <row r="117" spans="1:6" x14ac:dyDescent="0.2">
      <c r="A117" s="210">
        <v>42614</v>
      </c>
      <c r="B117" s="29" t="s">
        <v>95</v>
      </c>
      <c r="C117" s="241" t="s">
        <v>41</v>
      </c>
      <c r="D117" s="218">
        <v>2</v>
      </c>
      <c r="E117" s="221">
        <v>0</v>
      </c>
      <c r="F117" s="225">
        <f t="shared" ref="F117" si="2">D117*E117</f>
        <v>0</v>
      </c>
    </row>
    <row r="118" spans="1:6" x14ac:dyDescent="0.2">
      <c r="A118" s="211"/>
      <c r="B118" s="11" t="s">
        <v>91</v>
      </c>
      <c r="C118" s="239"/>
      <c r="D118" s="219"/>
      <c r="E118" s="222"/>
      <c r="F118" s="225"/>
    </row>
    <row r="119" spans="1:6" x14ac:dyDescent="0.2">
      <c r="A119" s="213"/>
      <c r="B119" s="18"/>
      <c r="C119" s="240"/>
      <c r="D119" s="220"/>
      <c r="E119" s="223"/>
      <c r="F119" s="226"/>
    </row>
    <row r="120" spans="1:6" x14ac:dyDescent="0.2">
      <c r="A120" s="210">
        <v>42583</v>
      </c>
      <c r="B120" s="29" t="s">
        <v>96</v>
      </c>
      <c r="C120" s="241" t="s">
        <v>41</v>
      </c>
      <c r="D120" s="218">
        <v>12</v>
      </c>
      <c r="E120" s="221">
        <v>0</v>
      </c>
      <c r="F120" s="224">
        <f t="shared" ref="F120" si="3">D120*E120</f>
        <v>0</v>
      </c>
    </row>
    <row r="121" spans="1:6" x14ac:dyDescent="0.2">
      <c r="A121" s="211"/>
      <c r="B121" s="11" t="s">
        <v>91</v>
      </c>
      <c r="C121" s="239"/>
      <c r="D121" s="219"/>
      <c r="E121" s="222"/>
      <c r="F121" s="225"/>
    </row>
    <row r="122" spans="1:6" x14ac:dyDescent="0.2">
      <c r="A122" s="213"/>
      <c r="B122" s="18"/>
      <c r="C122" s="240"/>
      <c r="D122" s="220"/>
      <c r="E122" s="223"/>
      <c r="F122" s="226"/>
    </row>
    <row r="123" spans="1:6" x14ac:dyDescent="0.2">
      <c r="A123" s="210" t="s">
        <v>97</v>
      </c>
      <c r="B123" s="29" t="s">
        <v>98</v>
      </c>
      <c r="C123" s="241" t="s">
        <v>41</v>
      </c>
      <c r="D123" s="218">
        <v>4</v>
      </c>
      <c r="E123" s="221">
        <v>0</v>
      </c>
      <c r="F123" s="225">
        <f t="shared" ref="F123" si="4">D123*E123</f>
        <v>0</v>
      </c>
    </row>
    <row r="124" spans="1:6" x14ac:dyDescent="0.2">
      <c r="A124" s="211"/>
      <c r="B124" s="11" t="s">
        <v>99</v>
      </c>
      <c r="C124" s="239"/>
      <c r="D124" s="219"/>
      <c r="E124" s="222"/>
      <c r="F124" s="225"/>
    </row>
    <row r="125" spans="1:6" x14ac:dyDescent="0.2">
      <c r="A125" s="213"/>
      <c r="B125" s="18"/>
      <c r="C125" s="240"/>
      <c r="D125" s="220"/>
      <c r="E125" s="223"/>
      <c r="F125" s="226"/>
    </row>
    <row r="126" spans="1:6" x14ac:dyDescent="0.2">
      <c r="A126" s="210" t="s">
        <v>100</v>
      </c>
      <c r="B126" s="29" t="s">
        <v>101</v>
      </c>
      <c r="C126" s="241" t="s">
        <v>41</v>
      </c>
      <c r="D126" s="218">
        <v>1</v>
      </c>
      <c r="E126" s="221">
        <v>0</v>
      </c>
      <c r="F126" s="224">
        <f t="shared" ref="F126" si="5">D126*E126</f>
        <v>0</v>
      </c>
    </row>
    <row r="127" spans="1:6" x14ac:dyDescent="0.2">
      <c r="A127" s="211"/>
      <c r="B127" s="11" t="s">
        <v>99</v>
      </c>
      <c r="C127" s="239"/>
      <c r="D127" s="219"/>
      <c r="E127" s="222"/>
      <c r="F127" s="225"/>
    </row>
    <row r="128" spans="1:6" x14ac:dyDescent="0.2">
      <c r="A128" s="213"/>
      <c r="B128" s="18"/>
      <c r="C128" s="240"/>
      <c r="D128" s="220"/>
      <c r="E128" s="223"/>
      <c r="F128" s="226"/>
    </row>
    <row r="129" spans="1:6" x14ac:dyDescent="0.2">
      <c r="A129" s="210" t="s">
        <v>102</v>
      </c>
      <c r="B129" s="29" t="s">
        <v>103</v>
      </c>
      <c r="C129" s="241" t="s">
        <v>41</v>
      </c>
      <c r="D129" s="218">
        <v>1</v>
      </c>
      <c r="E129" s="221">
        <v>0</v>
      </c>
      <c r="F129" s="225">
        <f t="shared" ref="F129" si="6">D129*E129</f>
        <v>0</v>
      </c>
    </row>
    <row r="130" spans="1:6" x14ac:dyDescent="0.2">
      <c r="A130" s="211"/>
      <c r="B130" s="11" t="s">
        <v>99</v>
      </c>
      <c r="C130" s="239"/>
      <c r="D130" s="219"/>
      <c r="E130" s="222"/>
      <c r="F130" s="225"/>
    </row>
    <row r="131" spans="1:6" x14ac:dyDescent="0.2">
      <c r="A131" s="213"/>
      <c r="B131" s="18"/>
      <c r="C131" s="240"/>
      <c r="D131" s="220"/>
      <c r="E131" s="223"/>
      <c r="F131" s="226"/>
    </row>
    <row r="132" spans="1:6" x14ac:dyDescent="0.2">
      <c r="A132" s="210"/>
      <c r="B132" s="30" t="s">
        <v>104</v>
      </c>
      <c r="C132" s="31" t="s">
        <v>105</v>
      </c>
      <c r="D132" s="244">
        <v>1</v>
      </c>
      <c r="E132" s="221">
        <v>0</v>
      </c>
      <c r="F132" s="224">
        <f t="shared" ref="F132" si="7">D132*E132</f>
        <v>0</v>
      </c>
    </row>
    <row r="133" spans="1:6" x14ac:dyDescent="0.2">
      <c r="A133" s="211"/>
      <c r="B133" s="4" t="s">
        <v>106</v>
      </c>
      <c r="C133" s="32"/>
      <c r="D133" s="245"/>
      <c r="E133" s="222"/>
      <c r="F133" s="225"/>
    </row>
    <row r="134" spans="1:6" x14ac:dyDescent="0.2">
      <c r="A134" s="213"/>
      <c r="B134" s="33"/>
      <c r="C134" s="32"/>
      <c r="D134" s="246"/>
      <c r="E134" s="222"/>
      <c r="F134" s="226"/>
    </row>
    <row r="135" spans="1:6" x14ac:dyDescent="0.2">
      <c r="A135" s="260" t="s">
        <v>107</v>
      </c>
      <c r="B135" s="123" t="s">
        <v>108</v>
      </c>
      <c r="C135" s="247"/>
      <c r="D135" s="247"/>
      <c r="E135" s="247"/>
      <c r="F135" s="248"/>
    </row>
    <row r="136" spans="1:6" x14ac:dyDescent="0.2">
      <c r="A136" s="261"/>
      <c r="B136" s="123" t="s">
        <v>109</v>
      </c>
      <c r="C136" s="249"/>
      <c r="D136" s="249"/>
      <c r="E136" s="249"/>
      <c r="F136" s="250"/>
    </row>
    <row r="137" spans="1:6" x14ac:dyDescent="0.2">
      <c r="A137" s="262"/>
      <c r="B137" s="123" t="s">
        <v>110</v>
      </c>
      <c r="C137" s="251"/>
      <c r="D137" s="251"/>
      <c r="E137" s="251"/>
      <c r="F137" s="252"/>
    </row>
    <row r="138" spans="1:6" x14ac:dyDescent="0.2">
      <c r="A138" s="253"/>
      <c r="B138" s="29" t="s">
        <v>111</v>
      </c>
      <c r="C138" s="227" t="s">
        <v>41</v>
      </c>
      <c r="D138" s="218">
        <v>4</v>
      </c>
      <c r="E138" s="221">
        <v>0</v>
      </c>
      <c r="F138" s="224">
        <f>D138*E138</f>
        <v>0</v>
      </c>
    </row>
    <row r="139" spans="1:6" x14ac:dyDescent="0.2">
      <c r="A139" s="254"/>
      <c r="B139" s="18"/>
      <c r="C139" s="229"/>
      <c r="D139" s="220"/>
      <c r="E139" s="223"/>
      <c r="F139" s="226"/>
    </row>
    <row r="140" spans="1:6" x14ac:dyDescent="0.2">
      <c r="A140" s="214"/>
      <c r="B140" s="29" t="s">
        <v>112</v>
      </c>
      <c r="C140" s="227" t="s">
        <v>41</v>
      </c>
      <c r="D140" s="255">
        <v>2</v>
      </c>
      <c r="E140" s="221">
        <v>0</v>
      </c>
      <c r="F140" s="224">
        <f>D140*E140</f>
        <v>0</v>
      </c>
    </row>
    <row r="141" spans="1:6" x14ac:dyDescent="0.2">
      <c r="A141" s="217"/>
      <c r="B141" s="18"/>
      <c r="C141" s="229"/>
      <c r="D141" s="256"/>
      <c r="E141" s="223"/>
      <c r="F141" s="226"/>
    </row>
    <row r="142" spans="1:6" x14ac:dyDescent="0.2">
      <c r="A142" s="214"/>
      <c r="B142" s="30" t="s">
        <v>113</v>
      </c>
      <c r="C142" s="269" t="s">
        <v>41</v>
      </c>
      <c r="D142" s="244">
        <v>2</v>
      </c>
      <c r="E142" s="221">
        <v>0</v>
      </c>
      <c r="F142" s="224">
        <f>D142*E142</f>
        <v>0</v>
      </c>
    </row>
    <row r="143" spans="1:6" x14ac:dyDescent="0.2">
      <c r="A143" s="215"/>
      <c r="B143" s="4" t="s">
        <v>114</v>
      </c>
      <c r="C143" s="270"/>
      <c r="D143" s="245"/>
      <c r="E143" s="222"/>
      <c r="F143" s="225"/>
    </row>
    <row r="144" spans="1:6" x14ac:dyDescent="0.2">
      <c r="A144" s="215"/>
      <c r="B144" s="34" t="s">
        <v>115</v>
      </c>
      <c r="C144" s="270"/>
      <c r="D144" s="245"/>
      <c r="E144" s="222"/>
      <c r="F144" s="225"/>
    </row>
    <row r="145" spans="1:6" x14ac:dyDescent="0.2">
      <c r="A145" s="215"/>
      <c r="B145" s="34" t="s">
        <v>116</v>
      </c>
      <c r="C145" s="270"/>
      <c r="D145" s="245"/>
      <c r="E145" s="222"/>
      <c r="F145" s="225"/>
    </row>
    <row r="146" spans="1:6" x14ac:dyDescent="0.2">
      <c r="A146" s="217"/>
      <c r="B146" s="35"/>
      <c r="C146" s="271"/>
      <c r="D146" s="246"/>
      <c r="E146" s="223"/>
      <c r="F146" s="226"/>
    </row>
    <row r="147" spans="1:6" x14ac:dyDescent="0.2">
      <c r="A147" s="260" t="s">
        <v>117</v>
      </c>
      <c r="B147" s="30" t="s">
        <v>118</v>
      </c>
      <c r="C147" s="269" t="s">
        <v>41</v>
      </c>
      <c r="D147" s="244">
        <v>1</v>
      </c>
      <c r="E147" s="221">
        <v>0</v>
      </c>
      <c r="F147" s="224">
        <f>D147*E147</f>
        <v>0</v>
      </c>
    </row>
    <row r="148" spans="1:6" x14ac:dyDescent="0.2">
      <c r="A148" s="261"/>
      <c r="B148" s="4" t="s">
        <v>119</v>
      </c>
      <c r="C148" s="270"/>
      <c r="D148" s="245"/>
      <c r="E148" s="222"/>
      <c r="F148" s="225"/>
    </row>
    <row r="149" spans="1:6" x14ac:dyDescent="0.2">
      <c r="A149" s="262"/>
      <c r="B149" s="4"/>
      <c r="C149" s="271"/>
      <c r="D149" s="246"/>
      <c r="E149" s="222"/>
      <c r="F149" s="225"/>
    </row>
    <row r="150" spans="1:6" x14ac:dyDescent="0.2">
      <c r="A150" s="257" t="s">
        <v>120</v>
      </c>
      <c r="B150" s="29" t="s">
        <v>121</v>
      </c>
      <c r="C150" s="227" t="s">
        <v>41</v>
      </c>
      <c r="D150" s="231">
        <v>1</v>
      </c>
      <c r="E150" s="263">
        <v>0</v>
      </c>
      <c r="F150" s="266">
        <f>D150*E150</f>
        <v>0</v>
      </c>
    </row>
    <row r="151" spans="1:6" x14ac:dyDescent="0.2">
      <c r="A151" s="258"/>
      <c r="B151" s="12" t="s">
        <v>122</v>
      </c>
      <c r="C151" s="228"/>
      <c r="D151" s="232"/>
      <c r="E151" s="264"/>
      <c r="F151" s="267"/>
    </row>
    <row r="152" spans="1:6" x14ac:dyDescent="0.2">
      <c r="A152" s="258"/>
      <c r="B152" s="11" t="s">
        <v>123</v>
      </c>
      <c r="C152" s="228"/>
      <c r="D152" s="232"/>
      <c r="E152" s="264"/>
      <c r="F152" s="267"/>
    </row>
    <row r="153" spans="1:6" x14ac:dyDescent="0.2">
      <c r="A153" s="259"/>
      <c r="B153" s="19"/>
      <c r="C153" s="229"/>
      <c r="D153" s="233"/>
      <c r="E153" s="265"/>
      <c r="F153" s="268"/>
    </row>
    <row r="154" spans="1:6" x14ac:dyDescent="0.2">
      <c r="A154" s="214"/>
      <c r="B154" s="29" t="s">
        <v>124</v>
      </c>
      <c r="C154" s="241" t="s">
        <v>125</v>
      </c>
      <c r="D154" s="218">
        <v>3</v>
      </c>
      <c r="E154" s="263">
        <v>0</v>
      </c>
      <c r="F154" s="266">
        <f>D154*E154</f>
        <v>0</v>
      </c>
    </row>
    <row r="155" spans="1:6" x14ac:dyDescent="0.2">
      <c r="A155" s="217"/>
      <c r="B155" s="18"/>
      <c r="C155" s="240"/>
      <c r="D155" s="220"/>
      <c r="E155" s="264"/>
      <c r="F155" s="267"/>
    </row>
    <row r="156" spans="1:6" ht="15" customHeight="1" x14ac:dyDescent="0.2">
      <c r="A156" s="214"/>
      <c r="B156" s="4" t="s">
        <v>126</v>
      </c>
      <c r="C156" s="269" t="s">
        <v>125</v>
      </c>
      <c r="D156" s="244">
        <v>5</v>
      </c>
      <c r="E156" s="221">
        <v>0</v>
      </c>
      <c r="F156" s="224">
        <f>D156*E156</f>
        <v>0</v>
      </c>
    </row>
    <row r="157" spans="1:6" x14ac:dyDescent="0.2">
      <c r="A157" s="215"/>
      <c r="B157" s="1" t="s">
        <v>127</v>
      </c>
      <c r="C157" s="270"/>
      <c r="D157" s="245"/>
      <c r="E157" s="222"/>
      <c r="F157" s="225"/>
    </row>
    <row r="158" spans="1:6" x14ac:dyDescent="0.2">
      <c r="A158" s="215"/>
      <c r="B158" s="5" t="s">
        <v>128</v>
      </c>
      <c r="C158" s="270"/>
      <c r="D158" s="245"/>
      <c r="E158" s="222"/>
      <c r="F158" s="225"/>
    </row>
    <row r="159" spans="1:6" x14ac:dyDescent="0.2">
      <c r="A159" s="217"/>
      <c r="B159" s="33"/>
      <c r="C159" s="271"/>
      <c r="D159" s="246"/>
      <c r="E159" s="223"/>
      <c r="F159" s="226"/>
    </row>
    <row r="160" spans="1:6" x14ac:dyDescent="0.2">
      <c r="A160" s="272">
        <v>42736</v>
      </c>
      <c r="B160" s="36" t="s">
        <v>129</v>
      </c>
      <c r="C160" s="269" t="s">
        <v>41</v>
      </c>
      <c r="D160" s="244">
        <v>4</v>
      </c>
      <c r="E160" s="221">
        <v>0</v>
      </c>
      <c r="F160" s="224">
        <f>D160*E160</f>
        <v>0</v>
      </c>
    </row>
    <row r="161" spans="1:6" x14ac:dyDescent="0.2">
      <c r="A161" s="273"/>
      <c r="B161" s="4" t="s">
        <v>130</v>
      </c>
      <c r="C161" s="270"/>
      <c r="D161" s="245"/>
      <c r="E161" s="222"/>
      <c r="F161" s="225"/>
    </row>
    <row r="162" spans="1:6" x14ac:dyDescent="0.2">
      <c r="A162" s="273"/>
      <c r="B162" s="4" t="s">
        <v>131</v>
      </c>
      <c r="C162" s="270"/>
      <c r="D162" s="245"/>
      <c r="E162" s="222"/>
      <c r="F162" s="225"/>
    </row>
    <row r="163" spans="1:6" x14ac:dyDescent="0.2">
      <c r="A163" s="273"/>
      <c r="B163" s="4" t="s">
        <v>132</v>
      </c>
      <c r="C163" s="270"/>
      <c r="D163" s="245"/>
      <c r="E163" s="222"/>
      <c r="F163" s="225"/>
    </row>
    <row r="164" spans="1:6" x14ac:dyDescent="0.2">
      <c r="A164" s="273"/>
      <c r="B164" s="4" t="s">
        <v>133</v>
      </c>
      <c r="C164" s="270"/>
      <c r="D164" s="245"/>
      <c r="E164" s="222"/>
      <c r="F164" s="225"/>
    </row>
    <row r="165" spans="1:6" x14ac:dyDescent="0.2">
      <c r="A165" s="273"/>
      <c r="B165" s="4" t="s">
        <v>134</v>
      </c>
      <c r="C165" s="270"/>
      <c r="D165" s="245"/>
      <c r="E165" s="222"/>
      <c r="F165" s="225"/>
    </row>
    <row r="166" spans="1:6" x14ac:dyDescent="0.2">
      <c r="A166" s="273"/>
      <c r="B166" s="4" t="s">
        <v>135</v>
      </c>
      <c r="C166" s="270"/>
      <c r="D166" s="245"/>
      <c r="E166" s="222"/>
      <c r="F166" s="225"/>
    </row>
    <row r="167" spans="1:6" x14ac:dyDescent="0.2">
      <c r="A167" s="273"/>
      <c r="B167" s="4" t="s">
        <v>136</v>
      </c>
      <c r="C167" s="270"/>
      <c r="D167" s="245"/>
      <c r="E167" s="222"/>
      <c r="F167" s="225"/>
    </row>
    <row r="168" spans="1:6" x14ac:dyDescent="0.2">
      <c r="A168" s="273"/>
      <c r="B168" s="4" t="s">
        <v>30</v>
      </c>
      <c r="C168" s="270"/>
      <c r="D168" s="245"/>
      <c r="E168" s="222"/>
      <c r="F168" s="225"/>
    </row>
    <row r="169" spans="1:6" x14ac:dyDescent="0.2">
      <c r="A169" s="273"/>
      <c r="B169" s="37" t="s">
        <v>137</v>
      </c>
      <c r="C169" s="270"/>
      <c r="D169" s="245"/>
      <c r="E169" s="222"/>
      <c r="F169" s="225"/>
    </row>
    <row r="170" spans="1:6" x14ac:dyDescent="0.2">
      <c r="A170" s="273"/>
      <c r="B170" s="4" t="s">
        <v>138</v>
      </c>
      <c r="C170" s="270"/>
      <c r="D170" s="245"/>
      <c r="E170" s="222"/>
      <c r="F170" s="225"/>
    </row>
    <row r="171" spans="1:6" x14ac:dyDescent="0.2">
      <c r="A171" s="273"/>
      <c r="B171" s="37" t="s">
        <v>139</v>
      </c>
      <c r="C171" s="270"/>
      <c r="D171" s="245"/>
      <c r="E171" s="222"/>
      <c r="F171" s="225"/>
    </row>
    <row r="172" spans="1:6" x14ac:dyDescent="0.2">
      <c r="A172" s="273"/>
      <c r="B172" s="37" t="s">
        <v>140</v>
      </c>
      <c r="C172" s="270"/>
      <c r="D172" s="245"/>
      <c r="E172" s="222"/>
      <c r="F172" s="225"/>
    </row>
    <row r="173" spans="1:6" x14ac:dyDescent="0.2">
      <c r="A173" s="273"/>
      <c r="B173" s="1" t="s">
        <v>141</v>
      </c>
      <c r="C173" s="270"/>
      <c r="D173" s="245"/>
      <c r="E173" s="222"/>
      <c r="F173" s="225"/>
    </row>
    <row r="174" spans="1:6" x14ac:dyDescent="0.2">
      <c r="A174" s="273"/>
      <c r="B174" s="1" t="s">
        <v>142</v>
      </c>
      <c r="C174" s="270"/>
      <c r="D174" s="245"/>
      <c r="E174" s="222"/>
      <c r="F174" s="225"/>
    </row>
    <row r="175" spans="1:6" x14ac:dyDescent="0.2">
      <c r="A175" s="274"/>
      <c r="B175" s="1"/>
      <c r="C175" s="271"/>
      <c r="D175" s="246"/>
      <c r="E175" s="223"/>
      <c r="F175" s="226"/>
    </row>
    <row r="176" spans="1:6" ht="15" customHeight="1" x14ac:dyDescent="0.2">
      <c r="A176" s="275">
        <v>43101</v>
      </c>
      <c r="B176" s="38" t="s">
        <v>143</v>
      </c>
      <c r="C176" s="241" t="s">
        <v>41</v>
      </c>
      <c r="D176" s="218">
        <v>1</v>
      </c>
      <c r="E176" s="221">
        <v>0</v>
      </c>
      <c r="F176" s="224">
        <f>D176*E176</f>
        <v>0</v>
      </c>
    </row>
    <row r="177" spans="1:6" x14ac:dyDescent="0.2">
      <c r="A177" s="276"/>
      <c r="B177" s="14" t="s">
        <v>144</v>
      </c>
      <c r="C177" s="239"/>
      <c r="D177" s="219"/>
      <c r="E177" s="222"/>
      <c r="F177" s="225"/>
    </row>
    <row r="178" spans="1:6" x14ac:dyDescent="0.2">
      <c r="A178" s="276"/>
      <c r="B178" s="13" t="s">
        <v>145</v>
      </c>
      <c r="C178" s="239"/>
      <c r="D178" s="219"/>
      <c r="E178" s="222"/>
      <c r="F178" s="225"/>
    </row>
    <row r="179" spans="1:6" x14ac:dyDescent="0.2">
      <c r="A179" s="276"/>
      <c r="B179" s="13" t="s">
        <v>146</v>
      </c>
      <c r="C179" s="239"/>
      <c r="D179" s="219"/>
      <c r="E179" s="222"/>
      <c r="F179" s="225"/>
    </row>
    <row r="180" spans="1:6" x14ac:dyDescent="0.2">
      <c r="A180" s="276"/>
      <c r="B180" s="13" t="s">
        <v>147</v>
      </c>
      <c r="C180" s="239"/>
      <c r="D180" s="219"/>
      <c r="E180" s="222"/>
      <c r="F180" s="225"/>
    </row>
    <row r="181" spans="1:6" x14ac:dyDescent="0.2">
      <c r="A181" s="277"/>
      <c r="B181" s="19"/>
      <c r="C181" s="240"/>
      <c r="D181" s="220"/>
      <c r="E181" s="223"/>
      <c r="F181" s="226"/>
    </row>
    <row r="182" spans="1:6" x14ac:dyDescent="0.2">
      <c r="A182" s="253"/>
      <c r="B182" s="29" t="s">
        <v>158</v>
      </c>
      <c r="C182" s="227" t="s">
        <v>41</v>
      </c>
      <c r="D182" s="218">
        <v>1</v>
      </c>
      <c r="E182" s="221">
        <v>0</v>
      </c>
      <c r="F182" s="224">
        <f>D182*E182</f>
        <v>0</v>
      </c>
    </row>
    <row r="183" spans="1:6" x14ac:dyDescent="0.2">
      <c r="A183" s="254"/>
      <c r="B183" s="18"/>
      <c r="C183" s="229"/>
      <c r="D183" s="220"/>
      <c r="E183" s="223"/>
      <c r="F183" s="226"/>
    </row>
    <row r="184" spans="1:6" x14ac:dyDescent="0.2">
      <c r="A184" s="214"/>
      <c r="B184" s="29" t="s">
        <v>148</v>
      </c>
      <c r="C184" s="227" t="s">
        <v>41</v>
      </c>
      <c r="D184" s="218">
        <v>1</v>
      </c>
      <c r="E184" s="221">
        <v>0</v>
      </c>
      <c r="F184" s="224">
        <f>D184*E184</f>
        <v>0</v>
      </c>
    </row>
    <row r="185" spans="1:6" x14ac:dyDescent="0.2">
      <c r="A185" s="217"/>
      <c r="B185" s="18"/>
      <c r="C185" s="229"/>
      <c r="D185" s="220"/>
      <c r="E185" s="223"/>
      <c r="F185" s="226"/>
    </row>
    <row r="186" spans="1:6" x14ac:dyDescent="0.2">
      <c r="A186" s="214"/>
      <c r="B186" s="29" t="s">
        <v>159</v>
      </c>
      <c r="C186" s="227" t="s">
        <v>41</v>
      </c>
      <c r="D186" s="218">
        <v>1</v>
      </c>
      <c r="E186" s="221">
        <v>0</v>
      </c>
      <c r="F186" s="224">
        <f>D186*E186</f>
        <v>0</v>
      </c>
    </row>
    <row r="187" spans="1:6" x14ac:dyDescent="0.2">
      <c r="A187" s="217"/>
      <c r="B187" s="18"/>
      <c r="C187" s="229"/>
      <c r="D187" s="220"/>
      <c r="E187" s="223"/>
      <c r="F187" s="226"/>
    </row>
    <row r="188" spans="1:6" x14ac:dyDescent="0.2">
      <c r="A188" s="214"/>
      <c r="B188" s="29" t="s">
        <v>149</v>
      </c>
      <c r="C188" s="227" t="s">
        <v>41</v>
      </c>
      <c r="D188" s="218">
        <v>1</v>
      </c>
      <c r="E188" s="221">
        <v>0</v>
      </c>
      <c r="F188" s="224">
        <f>D188*E188</f>
        <v>0</v>
      </c>
    </row>
    <row r="189" spans="1:6" x14ac:dyDescent="0.2">
      <c r="A189" s="217"/>
      <c r="B189" s="19"/>
      <c r="C189" s="228"/>
      <c r="D189" s="219"/>
      <c r="E189" s="223"/>
      <c r="F189" s="226"/>
    </row>
    <row r="190" spans="1:6" x14ac:dyDescent="0.2">
      <c r="A190" s="275">
        <v>44197</v>
      </c>
      <c r="B190" s="43" t="s">
        <v>150</v>
      </c>
      <c r="C190" s="278"/>
      <c r="D190" s="278"/>
      <c r="E190" s="278"/>
      <c r="F190" s="279"/>
    </row>
    <row r="191" spans="1:6" x14ac:dyDescent="0.2">
      <c r="A191" s="277"/>
      <c r="B191" s="44"/>
      <c r="C191" s="280"/>
      <c r="D191" s="280"/>
      <c r="E191" s="280"/>
      <c r="F191" s="281"/>
    </row>
    <row r="192" spans="1:6" x14ac:dyDescent="0.2">
      <c r="A192" s="214"/>
      <c r="B192" s="12" t="s">
        <v>160</v>
      </c>
      <c r="C192" s="228" t="s">
        <v>125</v>
      </c>
      <c r="D192" s="219">
        <v>160</v>
      </c>
      <c r="E192" s="221">
        <v>0</v>
      </c>
      <c r="F192" s="224">
        <f>D192*E192</f>
        <v>0</v>
      </c>
    </row>
    <row r="193" spans="1:6" x14ac:dyDescent="0.2">
      <c r="A193" s="217"/>
      <c r="B193" s="18"/>
      <c r="C193" s="229"/>
      <c r="D193" s="220"/>
      <c r="E193" s="223"/>
      <c r="F193" s="226"/>
    </row>
    <row r="194" spans="1:6" x14ac:dyDescent="0.2">
      <c r="A194" s="214"/>
      <c r="B194" s="30" t="s">
        <v>161</v>
      </c>
      <c r="C194" s="285" t="s">
        <v>125</v>
      </c>
      <c r="D194" s="244">
        <v>154</v>
      </c>
      <c r="E194" s="221">
        <v>0</v>
      </c>
      <c r="F194" s="224">
        <f>D194*E194</f>
        <v>0</v>
      </c>
    </row>
    <row r="195" spans="1:6" x14ac:dyDescent="0.2">
      <c r="A195" s="217"/>
      <c r="B195" s="4"/>
      <c r="C195" s="286"/>
      <c r="D195" s="246"/>
      <c r="E195" s="223"/>
      <c r="F195" s="226"/>
    </row>
    <row r="196" spans="1:6" x14ac:dyDescent="0.2">
      <c r="A196" s="282" t="s">
        <v>151</v>
      </c>
      <c r="B196" s="29" t="s">
        <v>152</v>
      </c>
      <c r="C196" s="227" t="s">
        <v>41</v>
      </c>
      <c r="D196" s="231">
        <v>2</v>
      </c>
      <c r="E196" s="221">
        <v>0</v>
      </c>
      <c r="F196" s="224">
        <f>D196*E196</f>
        <v>0</v>
      </c>
    </row>
    <row r="197" spans="1:6" x14ac:dyDescent="0.2">
      <c r="A197" s="283"/>
      <c r="B197" s="12" t="s">
        <v>153</v>
      </c>
      <c r="C197" s="228"/>
      <c r="D197" s="232"/>
      <c r="E197" s="222"/>
      <c r="F197" s="225"/>
    </row>
    <row r="198" spans="1:6" x14ac:dyDescent="0.2">
      <c r="A198" s="283"/>
      <c r="B198" s="12" t="s">
        <v>154</v>
      </c>
      <c r="C198" s="228"/>
      <c r="D198" s="232"/>
      <c r="E198" s="222"/>
      <c r="F198" s="225"/>
    </row>
    <row r="199" spans="1:6" x14ac:dyDescent="0.2">
      <c r="A199" s="284"/>
      <c r="B199" s="18"/>
      <c r="C199" s="229"/>
      <c r="D199" s="233"/>
      <c r="E199" s="223"/>
      <c r="F199" s="226"/>
    </row>
    <row r="200" spans="1:6" x14ac:dyDescent="0.2">
      <c r="A200" s="214"/>
      <c r="B200" s="12" t="s">
        <v>155</v>
      </c>
      <c r="C200" s="227" t="s">
        <v>41</v>
      </c>
      <c r="D200" s="218">
        <v>1</v>
      </c>
      <c r="E200" s="221">
        <v>0</v>
      </c>
      <c r="F200" s="224">
        <f>D200*E200</f>
        <v>0</v>
      </c>
    </row>
    <row r="201" spans="1:6" x14ac:dyDescent="0.2">
      <c r="A201" s="217"/>
      <c r="B201" s="18"/>
      <c r="C201" s="229"/>
      <c r="D201" s="220"/>
      <c r="E201" s="223"/>
      <c r="F201" s="226"/>
    </row>
    <row r="202" spans="1:6" x14ac:dyDescent="0.2">
      <c r="A202" s="214"/>
      <c r="B202" s="30" t="s">
        <v>156</v>
      </c>
      <c r="C202" s="285" t="s">
        <v>41</v>
      </c>
      <c r="D202" s="244">
        <v>1</v>
      </c>
      <c r="E202" s="221">
        <v>0</v>
      </c>
      <c r="F202" s="224">
        <f>D202*E202</f>
        <v>0</v>
      </c>
    </row>
    <row r="203" spans="1:6" x14ac:dyDescent="0.2">
      <c r="A203" s="215"/>
      <c r="B203" s="4" t="s">
        <v>157</v>
      </c>
      <c r="C203" s="287"/>
      <c r="D203" s="245"/>
      <c r="E203" s="222"/>
      <c r="F203" s="225"/>
    </row>
    <row r="204" spans="1:6" x14ac:dyDescent="0.2">
      <c r="A204" s="217"/>
      <c r="B204" s="33"/>
      <c r="C204" s="286"/>
      <c r="D204" s="246"/>
      <c r="E204" s="223"/>
      <c r="F204" s="226"/>
    </row>
    <row r="205" spans="1:6" x14ac:dyDescent="0.2">
      <c r="A205" s="282" t="s">
        <v>162</v>
      </c>
      <c r="B205" s="29" t="s">
        <v>163</v>
      </c>
      <c r="C205" s="227" t="s">
        <v>41</v>
      </c>
      <c r="D205" s="231">
        <v>3</v>
      </c>
      <c r="E205" s="221">
        <v>0</v>
      </c>
      <c r="F205" s="224">
        <f>D205*E205</f>
        <v>0</v>
      </c>
    </row>
    <row r="206" spans="1:6" x14ac:dyDescent="0.2">
      <c r="A206" s="283"/>
      <c r="B206" s="12" t="s">
        <v>153</v>
      </c>
      <c r="C206" s="228"/>
      <c r="D206" s="232"/>
      <c r="E206" s="222"/>
      <c r="F206" s="225"/>
    </row>
    <row r="207" spans="1:6" x14ac:dyDescent="0.2">
      <c r="A207" s="283"/>
      <c r="B207" s="12" t="s">
        <v>164</v>
      </c>
      <c r="C207" s="228"/>
      <c r="D207" s="232"/>
      <c r="E207" s="222"/>
      <c r="F207" s="225"/>
    </row>
    <row r="208" spans="1:6" ht="12" customHeight="1" x14ac:dyDescent="0.2">
      <c r="A208" s="284"/>
      <c r="B208" s="18"/>
      <c r="C208" s="229"/>
      <c r="D208" s="233"/>
      <c r="E208" s="223"/>
      <c r="F208" s="226"/>
    </row>
    <row r="209" spans="1:6" x14ac:dyDescent="0.2">
      <c r="A209" s="214"/>
      <c r="B209" s="12" t="s">
        <v>155</v>
      </c>
      <c r="C209" s="227" t="s">
        <v>41</v>
      </c>
      <c r="D209" s="218">
        <v>3</v>
      </c>
      <c r="E209" s="221">
        <v>0</v>
      </c>
      <c r="F209" s="224">
        <f>D209*E209</f>
        <v>0</v>
      </c>
    </row>
    <row r="210" spans="1:6" x14ac:dyDescent="0.2">
      <c r="A210" s="217"/>
      <c r="B210" s="18"/>
      <c r="C210" s="229"/>
      <c r="D210" s="220"/>
      <c r="E210" s="223"/>
      <c r="F210" s="226"/>
    </row>
    <row r="211" spans="1:6" x14ac:dyDescent="0.2">
      <c r="A211" s="214"/>
      <c r="B211" s="30" t="s">
        <v>156</v>
      </c>
      <c r="C211" s="39" t="s">
        <v>41</v>
      </c>
      <c r="D211" s="244">
        <v>3</v>
      </c>
      <c r="E211" s="221">
        <v>0</v>
      </c>
      <c r="F211" s="224">
        <f>D211*E211</f>
        <v>0</v>
      </c>
    </row>
    <row r="212" spans="1:6" x14ac:dyDescent="0.2">
      <c r="A212" s="217"/>
      <c r="B212" s="33"/>
      <c r="C212" s="40"/>
      <c r="D212" s="246"/>
      <c r="E212" s="223"/>
      <c r="F212" s="226"/>
    </row>
    <row r="213" spans="1:6" x14ac:dyDescent="0.2">
      <c r="A213" s="282" t="s">
        <v>165</v>
      </c>
      <c r="B213" s="29" t="s">
        <v>166</v>
      </c>
      <c r="C213" s="227" t="s">
        <v>41</v>
      </c>
      <c r="D213" s="231">
        <v>1</v>
      </c>
      <c r="E213" s="221">
        <v>0</v>
      </c>
      <c r="F213" s="224">
        <f>D213*E213</f>
        <v>0</v>
      </c>
    </row>
    <row r="214" spans="1:6" x14ac:dyDescent="0.2">
      <c r="A214" s="283"/>
      <c r="B214" s="12" t="s">
        <v>153</v>
      </c>
      <c r="C214" s="228"/>
      <c r="D214" s="232"/>
      <c r="E214" s="222"/>
      <c r="F214" s="225"/>
    </row>
    <row r="215" spans="1:6" x14ac:dyDescent="0.2">
      <c r="A215" s="283"/>
      <c r="B215" s="12" t="s">
        <v>167</v>
      </c>
      <c r="C215" s="228"/>
      <c r="D215" s="232"/>
      <c r="E215" s="222"/>
      <c r="F215" s="225"/>
    </row>
    <row r="216" spans="1:6" x14ac:dyDescent="0.2">
      <c r="A216" s="284"/>
      <c r="B216" s="18"/>
      <c r="C216" s="229"/>
      <c r="D216" s="233"/>
      <c r="E216" s="223"/>
      <c r="F216" s="226"/>
    </row>
    <row r="217" spans="1:6" x14ac:dyDescent="0.2">
      <c r="A217" s="214"/>
      <c r="B217" s="12" t="s">
        <v>155</v>
      </c>
      <c r="C217" s="227" t="s">
        <v>41</v>
      </c>
      <c r="D217" s="218">
        <v>1</v>
      </c>
      <c r="E217" s="221">
        <v>0</v>
      </c>
      <c r="F217" s="224">
        <f>D217*E217</f>
        <v>0</v>
      </c>
    </row>
    <row r="218" spans="1:6" x14ac:dyDescent="0.2">
      <c r="A218" s="217"/>
      <c r="B218" s="18"/>
      <c r="C218" s="229"/>
      <c r="D218" s="220"/>
      <c r="E218" s="223"/>
      <c r="F218" s="226"/>
    </row>
    <row r="219" spans="1:6" x14ac:dyDescent="0.2">
      <c r="A219" s="214"/>
      <c r="B219" s="30" t="s">
        <v>156</v>
      </c>
      <c r="C219" s="39" t="s">
        <v>41</v>
      </c>
      <c r="D219" s="244">
        <v>1</v>
      </c>
      <c r="E219" s="221">
        <v>0</v>
      </c>
      <c r="F219" s="224">
        <f>D219*E219</f>
        <v>0</v>
      </c>
    </row>
    <row r="220" spans="1:6" x14ac:dyDescent="0.2">
      <c r="A220" s="217"/>
      <c r="B220" s="4"/>
      <c r="C220" s="42"/>
      <c r="D220" s="246"/>
      <c r="E220" s="222"/>
      <c r="F220" s="225"/>
    </row>
    <row r="221" spans="1:6" x14ac:dyDescent="0.2">
      <c r="A221" s="214"/>
      <c r="B221" s="59" t="s">
        <v>168</v>
      </c>
      <c r="C221" s="288"/>
      <c r="D221" s="288"/>
      <c r="E221" s="288"/>
      <c r="F221" s="289"/>
    </row>
    <row r="222" spans="1:6" x14ac:dyDescent="0.2">
      <c r="A222" s="217"/>
      <c r="B222" s="44"/>
      <c r="C222" s="290"/>
      <c r="D222" s="290"/>
      <c r="E222" s="290"/>
      <c r="F222" s="291"/>
    </row>
    <row r="223" spans="1:6" ht="15" customHeight="1" x14ac:dyDescent="0.2">
      <c r="A223" s="214"/>
      <c r="B223" s="4" t="s">
        <v>169</v>
      </c>
      <c r="C223" s="285" t="s">
        <v>125</v>
      </c>
      <c r="D223" s="244">
        <v>13</v>
      </c>
      <c r="E223" s="221">
        <v>0</v>
      </c>
      <c r="F223" s="224">
        <f>D223*E223</f>
        <v>0</v>
      </c>
    </row>
    <row r="224" spans="1:6" x14ac:dyDescent="0.2">
      <c r="A224" s="215"/>
      <c r="B224" s="4" t="s">
        <v>170</v>
      </c>
      <c r="C224" s="287"/>
      <c r="D224" s="245"/>
      <c r="E224" s="222"/>
      <c r="F224" s="225"/>
    </row>
    <row r="225" spans="1:6" x14ac:dyDescent="0.2">
      <c r="A225" s="215"/>
      <c r="B225" s="4" t="s">
        <v>171</v>
      </c>
      <c r="C225" s="287"/>
      <c r="D225" s="245"/>
      <c r="E225" s="222"/>
      <c r="F225" s="225"/>
    </row>
    <row r="226" spans="1:6" x14ac:dyDescent="0.2">
      <c r="A226" s="215"/>
      <c r="B226" s="4" t="s">
        <v>172</v>
      </c>
      <c r="C226" s="287"/>
      <c r="D226" s="245"/>
      <c r="E226" s="222"/>
      <c r="F226" s="225"/>
    </row>
    <row r="227" spans="1:6" x14ac:dyDescent="0.2">
      <c r="A227" s="215"/>
      <c r="B227" s="4" t="s">
        <v>173</v>
      </c>
      <c r="C227" s="287"/>
      <c r="D227" s="245"/>
      <c r="E227" s="222"/>
      <c r="F227" s="225"/>
    </row>
    <row r="228" spans="1:6" x14ac:dyDescent="0.2">
      <c r="A228" s="215"/>
      <c r="B228" s="4" t="s">
        <v>174</v>
      </c>
      <c r="C228" s="287"/>
      <c r="D228" s="245"/>
      <c r="E228" s="222"/>
      <c r="F228" s="225"/>
    </row>
    <row r="229" spans="1:6" x14ac:dyDescent="0.2">
      <c r="A229" s="217"/>
      <c r="B229" s="33"/>
      <c r="C229" s="286"/>
      <c r="D229" s="246"/>
      <c r="E229" s="223"/>
      <c r="F229" s="226"/>
    </row>
    <row r="230" spans="1:6" x14ac:dyDescent="0.2">
      <c r="A230" s="214"/>
      <c r="B230" s="60" t="s">
        <v>175</v>
      </c>
      <c r="C230" s="269" t="s">
        <v>105</v>
      </c>
      <c r="D230" s="244">
        <v>1</v>
      </c>
      <c r="E230" s="221">
        <v>0</v>
      </c>
      <c r="F230" s="224">
        <f>D230*E230</f>
        <v>0</v>
      </c>
    </row>
    <row r="231" spans="1:6" ht="12.75" thickBot="1" x14ac:dyDescent="0.25">
      <c r="A231" s="215"/>
      <c r="B231" s="60"/>
      <c r="C231" s="270"/>
      <c r="D231" s="245"/>
      <c r="E231" s="222"/>
      <c r="F231" s="225"/>
    </row>
    <row r="232" spans="1:6" s="136" customFormat="1" ht="21.95" customHeight="1" thickBot="1" x14ac:dyDescent="0.25">
      <c r="A232" s="157"/>
      <c r="B232" s="158" t="s">
        <v>176</v>
      </c>
      <c r="C232" s="159" t="s">
        <v>177</v>
      </c>
      <c r="D232" s="159" t="s">
        <v>177</v>
      </c>
      <c r="E232" s="159" t="s">
        <v>177</v>
      </c>
      <c r="F232" s="160">
        <f>SUM(F4,F58:F94,F96:F103,F105:F134,F138:F183,F184:F189,F192:F220,F223:F231)</f>
        <v>0</v>
      </c>
    </row>
    <row r="233" spans="1:6" s="45" customFormat="1" x14ac:dyDescent="0.2">
      <c r="A233" s="52"/>
      <c r="B233" s="17"/>
      <c r="E233" s="46"/>
      <c r="F233" s="46"/>
    </row>
    <row r="234" spans="1:6" x14ac:dyDescent="0.2">
      <c r="A234" s="214"/>
      <c r="B234" s="59" t="s">
        <v>178</v>
      </c>
      <c r="C234" s="293"/>
      <c r="D234" s="293"/>
      <c r="E234" s="293"/>
      <c r="F234" s="294"/>
    </row>
    <row r="235" spans="1:6" x14ac:dyDescent="0.2">
      <c r="A235" s="217"/>
      <c r="B235" s="44"/>
      <c r="C235" s="295"/>
      <c r="D235" s="295"/>
      <c r="E235" s="295"/>
      <c r="F235" s="216"/>
    </row>
    <row r="236" spans="1:6" x14ac:dyDescent="0.2">
      <c r="A236" s="214"/>
      <c r="B236" s="125" t="s">
        <v>179</v>
      </c>
      <c r="C236" s="293"/>
      <c r="D236" s="293"/>
      <c r="E236" s="293"/>
      <c r="F236" s="294"/>
    </row>
    <row r="237" spans="1:6" x14ac:dyDescent="0.2">
      <c r="A237" s="215"/>
      <c r="B237" s="61" t="s">
        <v>180</v>
      </c>
      <c r="C237" s="295"/>
      <c r="D237" s="295"/>
      <c r="E237" s="295"/>
      <c r="F237" s="216"/>
    </row>
    <row r="238" spans="1:6" x14ac:dyDescent="0.2">
      <c r="A238" s="217"/>
      <c r="B238" s="61"/>
      <c r="C238" s="296"/>
      <c r="D238" s="296"/>
      <c r="E238" s="296"/>
      <c r="F238" s="297"/>
    </row>
    <row r="239" spans="1:6" x14ac:dyDescent="0.2">
      <c r="A239" s="253"/>
      <c r="B239" s="62" t="s">
        <v>181</v>
      </c>
      <c r="C239" s="227" t="s">
        <v>41</v>
      </c>
      <c r="D239" s="231">
        <v>1</v>
      </c>
      <c r="E239" s="221">
        <v>0</v>
      </c>
      <c r="F239" s="224">
        <f>D239*E239</f>
        <v>0</v>
      </c>
    </row>
    <row r="240" spans="1:6" x14ac:dyDescent="0.2">
      <c r="A240" s="292"/>
      <c r="B240" s="63" t="s">
        <v>182</v>
      </c>
      <c r="C240" s="228"/>
      <c r="D240" s="232"/>
      <c r="E240" s="222"/>
      <c r="F240" s="225"/>
    </row>
    <row r="241" spans="1:6" x14ac:dyDescent="0.2">
      <c r="A241" s="292"/>
      <c r="B241" s="63" t="s">
        <v>183</v>
      </c>
      <c r="C241" s="228"/>
      <c r="D241" s="232"/>
      <c r="E241" s="222"/>
      <c r="F241" s="225"/>
    </row>
    <row r="242" spans="1:6" x14ac:dyDescent="0.2">
      <c r="A242" s="292"/>
      <c r="B242" s="63" t="s">
        <v>184</v>
      </c>
      <c r="C242" s="228"/>
      <c r="D242" s="232"/>
      <c r="E242" s="222"/>
      <c r="F242" s="225"/>
    </row>
    <row r="243" spans="1:6" x14ac:dyDescent="0.2">
      <c r="A243" s="292"/>
      <c r="B243" s="63" t="s">
        <v>185</v>
      </c>
      <c r="C243" s="228"/>
      <c r="D243" s="232"/>
      <c r="E243" s="222"/>
      <c r="F243" s="225"/>
    </row>
    <row r="244" spans="1:6" ht="24" x14ac:dyDescent="0.2">
      <c r="A244" s="292"/>
      <c r="B244" s="6" t="s">
        <v>186</v>
      </c>
      <c r="C244" s="228"/>
      <c r="D244" s="232"/>
      <c r="E244" s="222"/>
      <c r="F244" s="225"/>
    </row>
    <row r="245" spans="1:6" x14ac:dyDescent="0.2">
      <c r="A245" s="254"/>
      <c r="B245" s="19"/>
      <c r="C245" s="229"/>
      <c r="D245" s="233"/>
      <c r="E245" s="223"/>
      <c r="F245" s="226"/>
    </row>
    <row r="246" spans="1:6" x14ac:dyDescent="0.2">
      <c r="A246" s="253"/>
      <c r="B246" s="62" t="s">
        <v>346</v>
      </c>
      <c r="C246" s="241" t="s">
        <v>41</v>
      </c>
      <c r="D246" s="218">
        <v>1</v>
      </c>
      <c r="E246" s="221">
        <v>0</v>
      </c>
      <c r="F246" s="224">
        <f>D246*E246</f>
        <v>0</v>
      </c>
    </row>
    <row r="247" spans="1:6" x14ac:dyDescent="0.2">
      <c r="A247" s="292"/>
      <c r="B247" s="63" t="s">
        <v>187</v>
      </c>
      <c r="C247" s="239"/>
      <c r="D247" s="219"/>
      <c r="E247" s="222"/>
      <c r="F247" s="225"/>
    </row>
    <row r="248" spans="1:6" x14ac:dyDescent="0.2">
      <c r="A248" s="292"/>
      <c r="B248" s="63" t="s">
        <v>188</v>
      </c>
      <c r="C248" s="239"/>
      <c r="D248" s="219"/>
      <c r="E248" s="222"/>
      <c r="F248" s="225"/>
    </row>
    <row r="249" spans="1:6" x14ac:dyDescent="0.2">
      <c r="A249" s="254"/>
      <c r="B249" s="19"/>
      <c r="C249" s="240"/>
      <c r="D249" s="220"/>
      <c r="E249" s="223"/>
      <c r="F249" s="226"/>
    </row>
    <row r="250" spans="1:6" x14ac:dyDescent="0.2">
      <c r="A250" s="253"/>
      <c r="B250" s="62" t="s">
        <v>189</v>
      </c>
      <c r="C250" s="241" t="s">
        <v>41</v>
      </c>
      <c r="D250" s="218">
        <v>1</v>
      </c>
      <c r="E250" s="221">
        <v>0</v>
      </c>
      <c r="F250" s="224">
        <f>D250*E250</f>
        <v>0</v>
      </c>
    </row>
    <row r="251" spans="1:6" x14ac:dyDescent="0.2">
      <c r="A251" s="292"/>
      <c r="B251" s="63" t="s">
        <v>190</v>
      </c>
      <c r="C251" s="239"/>
      <c r="D251" s="219"/>
      <c r="E251" s="222"/>
      <c r="F251" s="225"/>
    </row>
    <row r="252" spans="1:6" x14ac:dyDescent="0.2">
      <c r="A252" s="254"/>
      <c r="B252" s="19"/>
      <c r="C252" s="240"/>
      <c r="D252" s="220"/>
      <c r="E252" s="223"/>
      <c r="F252" s="226"/>
    </row>
    <row r="253" spans="1:6" x14ac:dyDescent="0.2">
      <c r="A253" s="253"/>
      <c r="B253" s="62" t="s">
        <v>191</v>
      </c>
      <c r="C253" s="241" t="s">
        <v>41</v>
      </c>
      <c r="D253" s="218">
        <v>5</v>
      </c>
      <c r="E253" s="221">
        <v>0</v>
      </c>
      <c r="F253" s="224">
        <f>D253*E253</f>
        <v>0</v>
      </c>
    </row>
    <row r="254" spans="1:6" x14ac:dyDescent="0.2">
      <c r="A254" s="292"/>
      <c r="B254" s="63" t="s">
        <v>192</v>
      </c>
      <c r="C254" s="239"/>
      <c r="D254" s="219"/>
      <c r="E254" s="222"/>
      <c r="F254" s="225"/>
    </row>
    <row r="255" spans="1:6" x14ac:dyDescent="0.2">
      <c r="A255" s="292"/>
      <c r="B255" s="63" t="s">
        <v>193</v>
      </c>
      <c r="C255" s="239"/>
      <c r="D255" s="219"/>
      <c r="E255" s="222"/>
      <c r="F255" s="225"/>
    </row>
    <row r="256" spans="1:6" x14ac:dyDescent="0.2">
      <c r="A256" s="292"/>
      <c r="B256" s="63" t="s">
        <v>194</v>
      </c>
      <c r="C256" s="239"/>
      <c r="D256" s="219"/>
      <c r="E256" s="222"/>
      <c r="F256" s="225"/>
    </row>
    <row r="257" spans="1:6" x14ac:dyDescent="0.2">
      <c r="A257" s="254"/>
      <c r="B257" s="19"/>
      <c r="C257" s="240"/>
      <c r="D257" s="220"/>
      <c r="E257" s="223"/>
      <c r="F257" s="226"/>
    </row>
    <row r="258" spans="1:6" ht="24" x14ac:dyDescent="0.2">
      <c r="A258" s="253"/>
      <c r="B258" s="62" t="s">
        <v>195</v>
      </c>
      <c r="C258" s="241" t="s">
        <v>41</v>
      </c>
      <c r="D258" s="218">
        <v>1</v>
      </c>
      <c r="E258" s="221">
        <v>0</v>
      </c>
      <c r="F258" s="224">
        <f>D258*E258</f>
        <v>0</v>
      </c>
    </row>
    <row r="259" spans="1:6" x14ac:dyDescent="0.2">
      <c r="A259" s="292"/>
      <c r="B259" s="63" t="s">
        <v>196</v>
      </c>
      <c r="C259" s="239"/>
      <c r="D259" s="219"/>
      <c r="E259" s="222"/>
      <c r="F259" s="225"/>
    </row>
    <row r="260" spans="1:6" x14ac:dyDescent="0.2">
      <c r="A260" s="292"/>
      <c r="B260" s="63" t="s">
        <v>194</v>
      </c>
      <c r="C260" s="239"/>
      <c r="D260" s="219"/>
      <c r="E260" s="222"/>
      <c r="F260" s="225"/>
    </row>
    <row r="261" spans="1:6" x14ac:dyDescent="0.2">
      <c r="A261" s="254"/>
      <c r="B261" s="18"/>
      <c r="C261" s="240"/>
      <c r="D261" s="220"/>
      <c r="E261" s="222"/>
      <c r="F261" s="225"/>
    </row>
    <row r="262" spans="1:6" x14ac:dyDescent="0.2">
      <c r="A262" s="214"/>
      <c r="B262" s="61" t="s">
        <v>197</v>
      </c>
      <c r="C262" s="269" t="s">
        <v>41</v>
      </c>
      <c r="D262" s="244">
        <v>2</v>
      </c>
      <c r="E262" s="221">
        <v>0</v>
      </c>
      <c r="F262" s="224">
        <f>D262*E262</f>
        <v>0</v>
      </c>
    </row>
    <row r="263" spans="1:6" x14ac:dyDescent="0.2">
      <c r="A263" s="217"/>
      <c r="B263" s="61"/>
      <c r="C263" s="271"/>
      <c r="D263" s="246"/>
      <c r="E263" s="222"/>
      <c r="F263" s="225"/>
    </row>
    <row r="264" spans="1:6" ht="36" x14ac:dyDescent="0.2">
      <c r="A264" s="253"/>
      <c r="B264" s="62" t="s">
        <v>198</v>
      </c>
      <c r="C264" s="241" t="s">
        <v>41</v>
      </c>
      <c r="D264" s="218">
        <v>3</v>
      </c>
      <c r="E264" s="221">
        <v>0</v>
      </c>
      <c r="F264" s="224">
        <f>D264*E264</f>
        <v>0</v>
      </c>
    </row>
    <row r="265" spans="1:6" x14ac:dyDescent="0.2">
      <c r="A265" s="254"/>
      <c r="B265" s="19"/>
      <c r="C265" s="240"/>
      <c r="D265" s="220"/>
      <c r="E265" s="223"/>
      <c r="F265" s="226"/>
    </row>
    <row r="266" spans="1:6" x14ac:dyDescent="0.2">
      <c r="A266" s="253"/>
      <c r="B266" s="38" t="s">
        <v>199</v>
      </c>
      <c r="C266" s="269" t="s">
        <v>41</v>
      </c>
      <c r="D266" s="244">
        <v>3</v>
      </c>
      <c r="E266" s="221">
        <v>0</v>
      </c>
      <c r="F266" s="224">
        <f>D266*E266</f>
        <v>0</v>
      </c>
    </row>
    <row r="267" spans="1:6" x14ac:dyDescent="0.2">
      <c r="A267" s="254"/>
      <c r="B267" s="19"/>
      <c r="C267" s="271"/>
      <c r="D267" s="246"/>
      <c r="E267" s="222"/>
      <c r="F267" s="225"/>
    </row>
    <row r="268" spans="1:6" x14ac:dyDescent="0.2">
      <c r="A268" s="253"/>
      <c r="B268" s="62" t="s">
        <v>200</v>
      </c>
      <c r="C268" s="269" t="s">
        <v>41</v>
      </c>
      <c r="D268" s="244">
        <v>4</v>
      </c>
      <c r="E268" s="221">
        <v>0</v>
      </c>
      <c r="F268" s="224">
        <f>D268*E268</f>
        <v>0</v>
      </c>
    </row>
    <row r="269" spans="1:6" x14ac:dyDescent="0.2">
      <c r="A269" s="254"/>
      <c r="B269" s="19"/>
      <c r="C269" s="271"/>
      <c r="D269" s="246"/>
      <c r="E269" s="222"/>
      <c r="F269" s="225"/>
    </row>
    <row r="270" spans="1:6" x14ac:dyDescent="0.2">
      <c r="A270" s="253"/>
      <c r="B270" s="62" t="s">
        <v>201</v>
      </c>
      <c r="C270" s="241" t="s">
        <v>41</v>
      </c>
      <c r="D270" s="218">
        <v>6</v>
      </c>
      <c r="E270" s="221">
        <v>0</v>
      </c>
      <c r="F270" s="224">
        <f>D270*E270</f>
        <v>0</v>
      </c>
    </row>
    <row r="271" spans="1:6" x14ac:dyDescent="0.2">
      <c r="A271" s="292"/>
      <c r="B271" s="63" t="s">
        <v>202</v>
      </c>
      <c r="C271" s="239"/>
      <c r="D271" s="219"/>
      <c r="E271" s="222"/>
      <c r="F271" s="225"/>
    </row>
    <row r="272" spans="1:6" x14ac:dyDescent="0.2">
      <c r="A272" s="254"/>
      <c r="B272" s="19"/>
      <c r="C272" s="240"/>
      <c r="D272" s="219"/>
      <c r="E272" s="223"/>
      <c r="F272" s="226"/>
    </row>
    <row r="273" spans="1:6" x14ac:dyDescent="0.2">
      <c r="A273" s="253"/>
      <c r="B273" s="62" t="s">
        <v>203</v>
      </c>
      <c r="C273" s="241" t="s">
        <v>41</v>
      </c>
      <c r="D273" s="218">
        <v>11</v>
      </c>
      <c r="E273" s="221">
        <v>0</v>
      </c>
      <c r="F273" s="224">
        <f>D273*E273</f>
        <v>0</v>
      </c>
    </row>
    <row r="274" spans="1:6" x14ac:dyDescent="0.2">
      <c r="A274" s="292"/>
      <c r="B274" s="63" t="s">
        <v>204</v>
      </c>
      <c r="C274" s="239"/>
      <c r="D274" s="219"/>
      <c r="E274" s="222"/>
      <c r="F274" s="225"/>
    </row>
    <row r="275" spans="1:6" x14ac:dyDescent="0.2">
      <c r="A275" s="254"/>
      <c r="B275" s="18"/>
      <c r="C275" s="240"/>
      <c r="D275" s="220"/>
      <c r="E275" s="223"/>
      <c r="F275" s="226"/>
    </row>
    <row r="276" spans="1:6" x14ac:dyDescent="0.2">
      <c r="A276" s="214"/>
      <c r="B276" s="61" t="s">
        <v>205</v>
      </c>
      <c r="C276" s="31" t="s">
        <v>41</v>
      </c>
      <c r="D276" s="231">
        <v>10</v>
      </c>
      <c r="E276" s="221">
        <v>0</v>
      </c>
      <c r="F276" s="224">
        <f>D276*E276</f>
        <v>0</v>
      </c>
    </row>
    <row r="277" spans="1:6" x14ac:dyDescent="0.2">
      <c r="A277" s="215"/>
      <c r="B277" s="61" t="s">
        <v>206</v>
      </c>
      <c r="C277" s="32"/>
      <c r="D277" s="232"/>
      <c r="E277" s="222"/>
      <c r="F277" s="225"/>
    </row>
    <row r="278" spans="1:6" x14ac:dyDescent="0.2">
      <c r="A278" s="217"/>
      <c r="B278" s="61"/>
      <c r="C278" s="32"/>
      <c r="D278" s="232"/>
      <c r="E278" s="223"/>
      <c r="F278" s="226"/>
    </row>
    <row r="279" spans="1:6" x14ac:dyDescent="0.2">
      <c r="A279" s="253"/>
      <c r="B279" s="48" t="s">
        <v>207</v>
      </c>
      <c r="C279" s="293"/>
      <c r="D279" s="293"/>
      <c r="E279" s="293"/>
      <c r="F279" s="294"/>
    </row>
    <row r="280" spans="1:6" x14ac:dyDescent="0.2">
      <c r="A280" s="292"/>
      <c r="B280" s="64" t="s">
        <v>208</v>
      </c>
      <c r="C280" s="295"/>
      <c r="D280" s="295"/>
      <c r="E280" s="295"/>
      <c r="F280" s="216"/>
    </row>
    <row r="281" spans="1:6" x14ac:dyDescent="0.2">
      <c r="A281" s="254"/>
      <c r="B281" s="47"/>
      <c r="C281" s="296"/>
      <c r="D281" s="296"/>
      <c r="E281" s="296"/>
      <c r="F281" s="297"/>
    </row>
    <row r="282" spans="1:6" x14ac:dyDescent="0.2">
      <c r="A282" s="253"/>
      <c r="B282" s="62" t="s">
        <v>209</v>
      </c>
      <c r="C282" s="270" t="s">
        <v>88</v>
      </c>
      <c r="D282" s="244">
        <v>48</v>
      </c>
      <c r="E282" s="221">
        <v>0</v>
      </c>
      <c r="F282" s="224">
        <f>D282*E282</f>
        <v>0</v>
      </c>
    </row>
    <row r="283" spans="1:6" x14ac:dyDescent="0.2">
      <c r="A283" s="254"/>
      <c r="B283" s="18"/>
      <c r="C283" s="271"/>
      <c r="D283" s="246"/>
      <c r="E283" s="222"/>
      <c r="F283" s="225"/>
    </row>
    <row r="284" spans="1:6" x14ac:dyDescent="0.2">
      <c r="A284" s="214"/>
      <c r="B284" s="61" t="s">
        <v>210</v>
      </c>
      <c r="C284" s="269" t="s">
        <v>88</v>
      </c>
      <c r="D284" s="244">
        <v>98</v>
      </c>
      <c r="E284" s="221">
        <v>0</v>
      </c>
      <c r="F284" s="224">
        <f>D284*E284</f>
        <v>0</v>
      </c>
    </row>
    <row r="285" spans="1:6" x14ac:dyDescent="0.2">
      <c r="A285" s="217"/>
      <c r="B285" s="65"/>
      <c r="C285" s="270"/>
      <c r="D285" s="245"/>
      <c r="E285" s="222"/>
      <c r="F285" s="225"/>
    </row>
    <row r="286" spans="1:6" x14ac:dyDescent="0.2">
      <c r="A286" s="214"/>
      <c r="B286" s="125" t="s">
        <v>211</v>
      </c>
      <c r="C286" s="278"/>
      <c r="D286" s="278"/>
      <c r="E286" s="278"/>
      <c r="F286" s="279"/>
    </row>
    <row r="287" spans="1:6" x14ac:dyDescent="0.2">
      <c r="A287" s="217"/>
      <c r="B287" s="125"/>
      <c r="C287" s="280"/>
      <c r="D287" s="280"/>
      <c r="E287" s="280"/>
      <c r="F287" s="281"/>
    </row>
    <row r="288" spans="1:6" x14ac:dyDescent="0.2">
      <c r="A288" s="253"/>
      <c r="B288" s="62" t="s">
        <v>212</v>
      </c>
      <c r="C288" s="270" t="s">
        <v>41</v>
      </c>
      <c r="D288" s="245">
        <v>14</v>
      </c>
      <c r="E288" s="222">
        <v>0</v>
      </c>
      <c r="F288" s="225">
        <f>D288*E288</f>
        <v>0</v>
      </c>
    </row>
    <row r="289" spans="1:6" x14ac:dyDescent="0.2">
      <c r="A289" s="254"/>
      <c r="B289" s="66"/>
      <c r="C289" s="271"/>
      <c r="D289" s="246"/>
      <c r="E289" s="222"/>
      <c r="F289" s="225"/>
    </row>
    <row r="290" spans="1:6" x14ac:dyDescent="0.2">
      <c r="A290" s="214"/>
      <c r="B290" s="62" t="s">
        <v>213</v>
      </c>
      <c r="C290" s="269" t="s">
        <v>41</v>
      </c>
      <c r="D290" s="244">
        <v>3</v>
      </c>
      <c r="E290" s="221">
        <v>0</v>
      </c>
      <c r="F290" s="224">
        <f>D290*E290</f>
        <v>0</v>
      </c>
    </row>
    <row r="291" spans="1:6" x14ac:dyDescent="0.2">
      <c r="A291" s="217"/>
      <c r="B291" s="66"/>
      <c r="C291" s="271"/>
      <c r="D291" s="246"/>
      <c r="E291" s="222"/>
      <c r="F291" s="225"/>
    </row>
    <row r="292" spans="1:6" x14ac:dyDescent="0.2">
      <c r="A292" s="214"/>
      <c r="B292" s="62" t="s">
        <v>214</v>
      </c>
      <c r="C292" s="269" t="s">
        <v>41</v>
      </c>
      <c r="D292" s="244">
        <v>4</v>
      </c>
      <c r="E292" s="221">
        <v>0</v>
      </c>
      <c r="F292" s="224">
        <f t="shared" ref="F292" si="8">D292*E292</f>
        <v>0</v>
      </c>
    </row>
    <row r="293" spans="1:6" x14ac:dyDescent="0.2">
      <c r="A293" s="217"/>
      <c r="B293" s="66"/>
      <c r="C293" s="271"/>
      <c r="D293" s="246"/>
      <c r="E293" s="222"/>
      <c r="F293" s="225"/>
    </row>
    <row r="294" spans="1:6" x14ac:dyDescent="0.2">
      <c r="A294" s="214"/>
      <c r="B294" s="62" t="s">
        <v>215</v>
      </c>
      <c r="C294" s="269" t="s">
        <v>41</v>
      </c>
      <c r="D294" s="244">
        <v>2</v>
      </c>
      <c r="E294" s="221">
        <v>0</v>
      </c>
      <c r="F294" s="224">
        <f t="shared" ref="F294" si="9">D294*E294</f>
        <v>0</v>
      </c>
    </row>
    <row r="295" spans="1:6" x14ac:dyDescent="0.2">
      <c r="A295" s="217"/>
      <c r="B295" s="66"/>
      <c r="C295" s="271"/>
      <c r="D295" s="246"/>
      <c r="E295" s="222"/>
      <c r="F295" s="225"/>
    </row>
    <row r="296" spans="1:6" x14ac:dyDescent="0.2">
      <c r="A296" s="214"/>
      <c r="B296" s="62" t="s">
        <v>216</v>
      </c>
      <c r="C296" s="269" t="s">
        <v>41</v>
      </c>
      <c r="D296" s="244">
        <v>30</v>
      </c>
      <c r="E296" s="221">
        <v>0</v>
      </c>
      <c r="F296" s="224">
        <f t="shared" ref="F296" si="10">D296*E296</f>
        <v>0</v>
      </c>
    </row>
    <row r="297" spans="1:6" x14ac:dyDescent="0.2">
      <c r="A297" s="217"/>
      <c r="B297" s="66"/>
      <c r="C297" s="271"/>
      <c r="D297" s="246"/>
      <c r="E297" s="222"/>
      <c r="F297" s="225"/>
    </row>
    <row r="298" spans="1:6" x14ac:dyDescent="0.2">
      <c r="A298" s="214"/>
      <c r="B298" s="62" t="s">
        <v>217</v>
      </c>
      <c r="C298" s="269" t="s">
        <v>41</v>
      </c>
      <c r="D298" s="244">
        <v>2</v>
      </c>
      <c r="E298" s="221">
        <v>0</v>
      </c>
      <c r="F298" s="224">
        <f t="shared" ref="F298" si="11">D298*E298</f>
        <v>0</v>
      </c>
    </row>
    <row r="299" spans="1:6" x14ac:dyDescent="0.2">
      <c r="A299" s="217"/>
      <c r="B299" s="66"/>
      <c r="C299" s="271"/>
      <c r="D299" s="246"/>
      <c r="E299" s="222"/>
      <c r="F299" s="225"/>
    </row>
    <row r="300" spans="1:6" x14ac:dyDescent="0.2">
      <c r="A300" s="214"/>
      <c r="B300" s="62" t="s">
        <v>218</v>
      </c>
      <c r="C300" s="269" t="s">
        <v>41</v>
      </c>
      <c r="D300" s="244">
        <v>6</v>
      </c>
      <c r="E300" s="221">
        <v>0</v>
      </c>
      <c r="F300" s="224">
        <f t="shared" ref="F300" si="12">D300*E300</f>
        <v>0</v>
      </c>
    </row>
    <row r="301" spans="1:6" x14ac:dyDescent="0.2">
      <c r="A301" s="217"/>
      <c r="B301" s="66"/>
      <c r="C301" s="270"/>
      <c r="D301" s="245"/>
      <c r="E301" s="222"/>
      <c r="F301" s="225"/>
    </row>
    <row r="302" spans="1:6" ht="12" customHeight="1" x14ac:dyDescent="0.2">
      <c r="A302" s="214"/>
      <c r="B302" s="48" t="s">
        <v>219</v>
      </c>
      <c r="C302" s="293"/>
      <c r="D302" s="293"/>
      <c r="E302" s="293"/>
      <c r="F302" s="294"/>
    </row>
    <row r="303" spans="1:6" x14ac:dyDescent="0.2">
      <c r="A303" s="217"/>
      <c r="B303" s="49"/>
      <c r="C303" s="296"/>
      <c r="D303" s="296"/>
      <c r="E303" s="296"/>
      <c r="F303" s="297"/>
    </row>
    <row r="304" spans="1:6" x14ac:dyDescent="0.2">
      <c r="A304" s="214"/>
      <c r="B304" s="62" t="s">
        <v>220</v>
      </c>
      <c r="C304" s="269" t="s">
        <v>41</v>
      </c>
      <c r="D304" s="244">
        <v>8</v>
      </c>
      <c r="E304" s="221">
        <v>0</v>
      </c>
      <c r="F304" s="224">
        <f>D304*E304</f>
        <v>0</v>
      </c>
    </row>
    <row r="305" spans="1:6" x14ac:dyDescent="0.2">
      <c r="A305" s="217"/>
      <c r="B305" s="66"/>
      <c r="C305" s="270"/>
      <c r="D305" s="245"/>
      <c r="E305" s="222"/>
      <c r="F305" s="225"/>
    </row>
    <row r="306" spans="1:6" x14ac:dyDescent="0.2">
      <c r="A306" s="214"/>
      <c r="B306" s="62" t="s">
        <v>210</v>
      </c>
      <c r="C306" s="269" t="s">
        <v>41</v>
      </c>
      <c r="D306" s="244">
        <v>6</v>
      </c>
      <c r="E306" s="221">
        <v>0</v>
      </c>
      <c r="F306" s="224">
        <f>D306*E306</f>
        <v>0</v>
      </c>
    </row>
    <row r="307" spans="1:6" x14ac:dyDescent="0.2">
      <c r="A307" s="217"/>
      <c r="B307" s="66"/>
      <c r="C307" s="270"/>
      <c r="D307" s="245"/>
      <c r="E307" s="222"/>
      <c r="F307" s="225"/>
    </row>
    <row r="308" spans="1:6" x14ac:dyDescent="0.2">
      <c r="A308" s="214"/>
      <c r="B308" s="62" t="s">
        <v>221</v>
      </c>
      <c r="C308" s="269" t="s">
        <v>41</v>
      </c>
      <c r="D308" s="244">
        <v>2</v>
      </c>
      <c r="E308" s="221">
        <v>0</v>
      </c>
      <c r="F308" s="224">
        <f>D308*E308</f>
        <v>0</v>
      </c>
    </row>
    <row r="309" spans="1:6" x14ac:dyDescent="0.2">
      <c r="A309" s="217"/>
      <c r="B309" s="66"/>
      <c r="C309" s="270"/>
      <c r="D309" s="245"/>
      <c r="E309" s="222"/>
      <c r="F309" s="225"/>
    </row>
    <row r="310" spans="1:6" x14ac:dyDescent="0.2">
      <c r="A310" s="214"/>
      <c r="B310" s="125" t="s">
        <v>222</v>
      </c>
      <c r="C310" s="293"/>
      <c r="D310" s="293"/>
      <c r="E310" s="293"/>
      <c r="F310" s="294"/>
    </row>
    <row r="311" spans="1:6" x14ac:dyDescent="0.2">
      <c r="A311" s="215"/>
      <c r="B311" s="125" t="s">
        <v>223</v>
      </c>
      <c r="C311" s="295"/>
      <c r="D311" s="295"/>
      <c r="E311" s="295"/>
      <c r="F311" s="216"/>
    </row>
    <row r="312" spans="1:6" x14ac:dyDescent="0.2">
      <c r="A312" s="217"/>
      <c r="B312" s="125"/>
      <c r="C312" s="50"/>
      <c r="D312" s="50"/>
      <c r="E312" s="50"/>
      <c r="F312" s="51"/>
    </row>
    <row r="313" spans="1:6" x14ac:dyDescent="0.2">
      <c r="A313" s="214"/>
      <c r="B313" s="62" t="s">
        <v>224</v>
      </c>
      <c r="C313" s="269" t="s">
        <v>88</v>
      </c>
      <c r="D313" s="244">
        <v>17</v>
      </c>
      <c r="E313" s="221">
        <v>0</v>
      </c>
      <c r="F313" s="224">
        <f>D313*E313</f>
        <v>0</v>
      </c>
    </row>
    <row r="314" spans="1:6" x14ac:dyDescent="0.2">
      <c r="A314" s="217"/>
      <c r="B314" s="66"/>
      <c r="C314" s="270"/>
      <c r="D314" s="245"/>
      <c r="E314" s="222"/>
      <c r="F314" s="225"/>
    </row>
    <row r="315" spans="1:6" x14ac:dyDescent="0.2">
      <c r="A315" s="214"/>
      <c r="B315" s="62" t="s">
        <v>225</v>
      </c>
      <c r="C315" s="269" t="s">
        <v>88</v>
      </c>
      <c r="D315" s="244">
        <v>9</v>
      </c>
      <c r="E315" s="221">
        <v>0</v>
      </c>
      <c r="F315" s="224">
        <f>D315*E315</f>
        <v>0</v>
      </c>
    </row>
    <row r="316" spans="1:6" x14ac:dyDescent="0.2">
      <c r="A316" s="217"/>
      <c r="B316" s="66"/>
      <c r="C316" s="270"/>
      <c r="D316" s="245"/>
      <c r="E316" s="222"/>
      <c r="F316" s="225"/>
    </row>
    <row r="317" spans="1:6" x14ac:dyDescent="0.2">
      <c r="A317" s="214"/>
      <c r="B317" s="62" t="s">
        <v>226</v>
      </c>
      <c r="C317" s="269" t="s">
        <v>88</v>
      </c>
      <c r="D317" s="244">
        <v>14</v>
      </c>
      <c r="E317" s="221">
        <v>0</v>
      </c>
      <c r="F317" s="224">
        <f>D317*E317</f>
        <v>0</v>
      </c>
    </row>
    <row r="318" spans="1:6" x14ac:dyDescent="0.2">
      <c r="A318" s="217"/>
      <c r="B318" s="66"/>
      <c r="C318" s="270"/>
      <c r="D318" s="245"/>
      <c r="E318" s="222"/>
      <c r="F318" s="225"/>
    </row>
    <row r="319" spans="1:6" x14ac:dyDescent="0.2">
      <c r="A319" s="214"/>
      <c r="B319" s="62" t="s">
        <v>227</v>
      </c>
      <c r="C319" s="269" t="s">
        <v>105</v>
      </c>
      <c r="D319" s="244">
        <v>1</v>
      </c>
      <c r="E319" s="221">
        <v>0</v>
      </c>
      <c r="F319" s="224">
        <f>D319*E319</f>
        <v>0</v>
      </c>
    </row>
    <row r="320" spans="1:6" x14ac:dyDescent="0.2">
      <c r="A320" s="217"/>
      <c r="B320" s="63"/>
      <c r="C320" s="270"/>
      <c r="D320" s="245"/>
      <c r="E320" s="222"/>
      <c r="F320" s="225"/>
    </row>
    <row r="321" spans="1:6" x14ac:dyDescent="0.2">
      <c r="A321" s="253"/>
      <c r="B321" s="67" t="s">
        <v>228</v>
      </c>
      <c r="C321" s="227" t="s">
        <v>105</v>
      </c>
      <c r="D321" s="218">
        <v>1</v>
      </c>
      <c r="E321" s="221">
        <v>0</v>
      </c>
      <c r="F321" s="224">
        <f>D321*E321</f>
        <v>0</v>
      </c>
    </row>
    <row r="322" spans="1:6" x14ac:dyDescent="0.2">
      <c r="A322" s="292"/>
      <c r="B322" s="68" t="s">
        <v>229</v>
      </c>
      <c r="C322" s="228"/>
      <c r="D322" s="219"/>
      <c r="E322" s="222"/>
      <c r="F322" s="225"/>
    </row>
    <row r="323" spans="1:6" x14ac:dyDescent="0.2">
      <c r="A323" s="254"/>
      <c r="B323" s="69"/>
      <c r="C323" s="229"/>
      <c r="D323" s="220"/>
      <c r="E323" s="223"/>
      <c r="F323" s="226"/>
    </row>
    <row r="324" spans="1:6" x14ac:dyDescent="0.2">
      <c r="A324" s="214"/>
      <c r="B324" s="63" t="s">
        <v>230</v>
      </c>
      <c r="C324" s="269" t="s">
        <v>105</v>
      </c>
      <c r="D324" s="244">
        <v>1</v>
      </c>
      <c r="E324" s="221">
        <v>0</v>
      </c>
      <c r="F324" s="224">
        <f>D324*E324</f>
        <v>0</v>
      </c>
    </row>
    <row r="325" spans="1:6" x14ac:dyDescent="0.2">
      <c r="A325" s="217"/>
      <c r="B325" s="66"/>
      <c r="C325" s="270"/>
      <c r="D325" s="245"/>
      <c r="E325" s="222"/>
      <c r="F325" s="225"/>
    </row>
    <row r="326" spans="1:6" x14ac:dyDescent="0.2">
      <c r="A326" s="214"/>
      <c r="B326" s="62" t="s">
        <v>231</v>
      </c>
      <c r="C326" s="269" t="s">
        <v>105</v>
      </c>
      <c r="D326" s="244">
        <v>1</v>
      </c>
      <c r="E326" s="221">
        <v>0</v>
      </c>
      <c r="F326" s="224">
        <f>D326*E326</f>
        <v>0</v>
      </c>
    </row>
    <row r="327" spans="1:6" x14ac:dyDescent="0.2">
      <c r="A327" s="217"/>
      <c r="B327" s="66"/>
      <c r="C327" s="270"/>
      <c r="D327" s="245"/>
      <c r="E327" s="222"/>
      <c r="F327" s="225"/>
    </row>
    <row r="328" spans="1:6" x14ac:dyDescent="0.2">
      <c r="A328" s="214"/>
      <c r="B328" s="48" t="s">
        <v>232</v>
      </c>
      <c r="C328" s="293"/>
      <c r="D328" s="293"/>
      <c r="E328" s="293"/>
      <c r="F328" s="294"/>
    </row>
    <row r="329" spans="1:6" x14ac:dyDescent="0.2">
      <c r="A329" s="217"/>
      <c r="B329" s="47"/>
      <c r="C329" s="296"/>
      <c r="D329" s="296"/>
      <c r="E329" s="296"/>
      <c r="F329" s="297"/>
    </row>
    <row r="330" spans="1:6" x14ac:dyDescent="0.2">
      <c r="A330" s="253"/>
      <c r="B330" s="29" t="s">
        <v>233</v>
      </c>
      <c r="C330" s="237" t="s">
        <v>88</v>
      </c>
      <c r="D330" s="218">
        <v>10</v>
      </c>
      <c r="E330" s="221">
        <v>0</v>
      </c>
      <c r="F330" s="224">
        <f>D330*E330</f>
        <v>0</v>
      </c>
    </row>
    <row r="331" spans="1:6" x14ac:dyDescent="0.2">
      <c r="A331" s="292"/>
      <c r="B331" s="12" t="s">
        <v>234</v>
      </c>
      <c r="C331" s="230"/>
      <c r="D331" s="219"/>
      <c r="E331" s="222"/>
      <c r="F331" s="225"/>
    </row>
    <row r="332" spans="1:6" x14ac:dyDescent="0.2">
      <c r="A332" s="254"/>
      <c r="B332" s="70"/>
      <c r="C332" s="238"/>
      <c r="D332" s="220"/>
      <c r="E332" s="223"/>
      <c r="F332" s="226"/>
    </row>
    <row r="333" spans="1:6" x14ac:dyDescent="0.2">
      <c r="A333" s="214"/>
      <c r="B333" s="71" t="s">
        <v>235</v>
      </c>
      <c r="C333" s="227" t="s">
        <v>88</v>
      </c>
      <c r="D333" s="218">
        <v>15</v>
      </c>
      <c r="E333" s="221">
        <v>0</v>
      </c>
      <c r="F333" s="224">
        <f>D333*E333</f>
        <v>0</v>
      </c>
    </row>
    <row r="334" spans="1:6" x14ac:dyDescent="0.2">
      <c r="A334" s="215"/>
      <c r="B334" s="68" t="s">
        <v>234</v>
      </c>
      <c r="C334" s="228"/>
      <c r="D334" s="219"/>
      <c r="E334" s="222"/>
      <c r="F334" s="225"/>
    </row>
    <row r="335" spans="1:6" x14ac:dyDescent="0.2">
      <c r="A335" s="217"/>
      <c r="B335" s="69"/>
      <c r="C335" s="229"/>
      <c r="D335" s="220"/>
      <c r="E335" s="223"/>
      <c r="F335" s="226"/>
    </row>
    <row r="336" spans="1:6" x14ac:dyDescent="0.2">
      <c r="A336" s="214"/>
      <c r="B336" s="62" t="s">
        <v>236</v>
      </c>
      <c r="C336" s="269" t="s">
        <v>41</v>
      </c>
      <c r="D336" s="244">
        <v>4</v>
      </c>
      <c r="E336" s="221">
        <v>0</v>
      </c>
      <c r="F336" s="224">
        <f>D336*E336</f>
        <v>0</v>
      </c>
    </row>
    <row r="337" spans="1:6" x14ac:dyDescent="0.2">
      <c r="A337" s="217"/>
      <c r="B337" s="66"/>
      <c r="C337" s="270"/>
      <c r="D337" s="245"/>
      <c r="E337" s="222"/>
      <c r="F337" s="225"/>
    </row>
    <row r="338" spans="1:6" x14ac:dyDescent="0.2">
      <c r="A338" s="214"/>
      <c r="B338" s="62" t="s">
        <v>237</v>
      </c>
      <c r="C338" s="269" t="s">
        <v>88</v>
      </c>
      <c r="D338" s="244">
        <v>8</v>
      </c>
      <c r="E338" s="221">
        <v>0</v>
      </c>
      <c r="F338" s="224">
        <f>D338*E338</f>
        <v>0</v>
      </c>
    </row>
    <row r="339" spans="1:6" x14ac:dyDescent="0.2">
      <c r="A339" s="215"/>
      <c r="B339" s="63"/>
      <c r="C339" s="270"/>
      <c r="D339" s="245"/>
      <c r="E339" s="222"/>
      <c r="F339" s="225"/>
    </row>
    <row r="340" spans="1:6" x14ac:dyDescent="0.2">
      <c r="A340" s="253"/>
      <c r="B340" s="48" t="s">
        <v>238</v>
      </c>
      <c r="C340" s="293"/>
      <c r="D340" s="293"/>
      <c r="E340" s="293"/>
      <c r="F340" s="294"/>
    </row>
    <row r="341" spans="1:6" x14ac:dyDescent="0.2">
      <c r="A341" s="254"/>
      <c r="B341" s="44"/>
      <c r="C341" s="296"/>
      <c r="D341" s="296"/>
      <c r="E341" s="296"/>
      <c r="F341" s="297"/>
    </row>
    <row r="342" spans="1:6" ht="15" customHeight="1" x14ac:dyDescent="0.2">
      <c r="A342" s="214"/>
      <c r="B342" s="71" t="s">
        <v>239</v>
      </c>
      <c r="C342" s="227" t="s">
        <v>125</v>
      </c>
      <c r="D342" s="232">
        <v>10</v>
      </c>
      <c r="E342" s="221">
        <v>0</v>
      </c>
      <c r="F342" s="224">
        <f>D342*E342</f>
        <v>0</v>
      </c>
    </row>
    <row r="343" spans="1:6" x14ac:dyDescent="0.2">
      <c r="A343" s="215"/>
      <c r="B343" s="68" t="s">
        <v>240</v>
      </c>
      <c r="C343" s="228"/>
      <c r="D343" s="232"/>
      <c r="E343" s="222"/>
      <c r="F343" s="225"/>
    </row>
    <row r="344" spans="1:6" x14ac:dyDescent="0.2">
      <c r="A344" s="217"/>
      <c r="B344" s="69"/>
      <c r="C344" s="228"/>
      <c r="D344" s="232"/>
      <c r="E344" s="222"/>
      <c r="F344" s="225"/>
    </row>
    <row r="345" spans="1:6" x14ac:dyDescent="0.2">
      <c r="A345" s="214"/>
      <c r="B345" s="126" t="s">
        <v>241</v>
      </c>
      <c r="C345" s="247"/>
      <c r="D345" s="247"/>
      <c r="E345" s="247"/>
      <c r="F345" s="248"/>
    </row>
    <row r="346" spans="1:6" ht="36" x14ac:dyDescent="0.2">
      <c r="A346" s="215"/>
      <c r="B346" s="127" t="s">
        <v>242</v>
      </c>
      <c r="C346" s="249"/>
      <c r="D346" s="249"/>
      <c r="E346" s="249"/>
      <c r="F346" s="250"/>
    </row>
    <row r="347" spans="1:6" x14ac:dyDescent="0.2">
      <c r="A347" s="217"/>
      <c r="B347" s="17"/>
      <c r="C347" s="251"/>
      <c r="D347" s="251"/>
      <c r="E347" s="251"/>
      <c r="F347" s="252"/>
    </row>
    <row r="348" spans="1:6" x14ac:dyDescent="0.2">
      <c r="A348" s="214"/>
      <c r="B348" s="62" t="s">
        <v>243</v>
      </c>
      <c r="C348" s="269" t="s">
        <v>244</v>
      </c>
      <c r="D348" s="244">
        <v>98</v>
      </c>
      <c r="E348" s="221">
        <v>0</v>
      </c>
      <c r="F348" s="224">
        <f>D348*E348</f>
        <v>0</v>
      </c>
    </row>
    <row r="349" spans="1:6" x14ac:dyDescent="0.2">
      <c r="A349" s="217"/>
      <c r="B349" s="66"/>
      <c r="C349" s="271"/>
      <c r="D349" s="246"/>
      <c r="E349" s="223"/>
      <c r="F349" s="226"/>
    </row>
    <row r="350" spans="1:6" x14ac:dyDescent="0.2">
      <c r="A350" s="214"/>
      <c r="B350" s="62" t="s">
        <v>347</v>
      </c>
      <c r="C350" s="269" t="s">
        <v>244</v>
      </c>
      <c r="D350" s="244">
        <v>48</v>
      </c>
      <c r="E350" s="221">
        <v>0</v>
      </c>
      <c r="F350" s="224">
        <f>D350*E350</f>
        <v>0</v>
      </c>
    </row>
    <row r="351" spans="1:6" x14ac:dyDescent="0.2">
      <c r="A351" s="217"/>
      <c r="B351" s="66"/>
      <c r="C351" s="270"/>
      <c r="D351" s="245"/>
      <c r="E351" s="222"/>
      <c r="F351" s="225"/>
    </row>
    <row r="352" spans="1:6" x14ac:dyDescent="0.2">
      <c r="A352" s="214"/>
      <c r="B352" s="67" t="s">
        <v>245</v>
      </c>
      <c r="C352" s="298" t="s">
        <v>125</v>
      </c>
      <c r="D352" s="244">
        <v>17</v>
      </c>
      <c r="E352" s="221">
        <v>0</v>
      </c>
      <c r="F352" s="224">
        <f>D352*E352</f>
        <v>0</v>
      </c>
    </row>
    <row r="353" spans="1:6" x14ac:dyDescent="0.2">
      <c r="A353" s="215"/>
      <c r="B353" s="68" t="s">
        <v>246</v>
      </c>
      <c r="C353" s="300"/>
      <c r="D353" s="245"/>
      <c r="E353" s="222"/>
      <c r="F353" s="225"/>
    </row>
    <row r="354" spans="1:6" x14ac:dyDescent="0.2">
      <c r="A354" s="217"/>
      <c r="B354" s="68"/>
      <c r="C354" s="300"/>
      <c r="D354" s="245"/>
      <c r="E354" s="223"/>
      <c r="F354" s="226"/>
    </row>
    <row r="355" spans="1:6" x14ac:dyDescent="0.2">
      <c r="A355" s="253"/>
      <c r="B355" s="48" t="s">
        <v>247</v>
      </c>
      <c r="C355" s="278"/>
      <c r="D355" s="278"/>
      <c r="E355" s="278"/>
      <c r="F355" s="279"/>
    </row>
    <row r="356" spans="1:6" x14ac:dyDescent="0.2">
      <c r="A356" s="292"/>
      <c r="B356" s="57" t="s">
        <v>248</v>
      </c>
      <c r="C356" s="301"/>
      <c r="D356" s="301"/>
      <c r="E356" s="301"/>
      <c r="F356" s="302"/>
    </row>
    <row r="357" spans="1:6" x14ac:dyDescent="0.2">
      <c r="A357" s="254"/>
      <c r="B357" s="44"/>
      <c r="C357" s="280"/>
      <c r="D357" s="280"/>
      <c r="E357" s="280"/>
      <c r="F357" s="281"/>
    </row>
    <row r="358" spans="1:6" x14ac:dyDescent="0.2">
      <c r="A358" s="214"/>
      <c r="B358" s="63" t="s">
        <v>348</v>
      </c>
      <c r="C358" s="270" t="s">
        <v>41</v>
      </c>
      <c r="D358" s="245">
        <v>20</v>
      </c>
      <c r="E358" s="222">
        <v>0</v>
      </c>
      <c r="F358" s="225">
        <f>D358*E358</f>
        <v>0</v>
      </c>
    </row>
    <row r="359" spans="1:6" x14ac:dyDescent="0.2">
      <c r="A359" s="217"/>
      <c r="B359" s="66"/>
      <c r="C359" s="270"/>
      <c r="D359" s="245"/>
      <c r="E359" s="222"/>
      <c r="F359" s="225"/>
    </row>
    <row r="360" spans="1:6" x14ac:dyDescent="0.2">
      <c r="A360" s="214"/>
      <c r="B360" s="62" t="s">
        <v>349</v>
      </c>
      <c r="C360" s="269" t="s">
        <v>41</v>
      </c>
      <c r="D360" s="244">
        <v>30</v>
      </c>
      <c r="E360" s="221">
        <v>0</v>
      </c>
      <c r="F360" s="224">
        <f>D360*E360</f>
        <v>0</v>
      </c>
    </row>
    <row r="361" spans="1:6" x14ac:dyDescent="0.2">
      <c r="A361" s="217"/>
      <c r="B361" s="66"/>
      <c r="C361" s="270"/>
      <c r="D361" s="245"/>
      <c r="E361" s="222"/>
      <c r="F361" s="226"/>
    </row>
    <row r="362" spans="1:6" x14ac:dyDescent="0.2">
      <c r="A362" s="214"/>
      <c r="B362" s="62" t="s">
        <v>350</v>
      </c>
      <c r="C362" s="269" t="s">
        <v>41</v>
      </c>
      <c r="D362" s="244">
        <v>10</v>
      </c>
      <c r="E362" s="221">
        <v>0</v>
      </c>
      <c r="F362" s="225">
        <f t="shared" ref="F362" si="13">D362*E362</f>
        <v>0</v>
      </c>
    </row>
    <row r="363" spans="1:6" x14ac:dyDescent="0.2">
      <c r="A363" s="217"/>
      <c r="B363" s="66"/>
      <c r="C363" s="270"/>
      <c r="D363" s="245"/>
      <c r="E363" s="222"/>
      <c r="F363" s="225"/>
    </row>
    <row r="364" spans="1:6" x14ac:dyDescent="0.2">
      <c r="A364" s="214"/>
      <c r="B364" s="62" t="s">
        <v>249</v>
      </c>
      <c r="C364" s="269" t="s">
        <v>250</v>
      </c>
      <c r="D364" s="244">
        <v>5</v>
      </c>
      <c r="E364" s="221">
        <v>0</v>
      </c>
      <c r="F364" s="224">
        <f t="shared" ref="F364" si="14">D364*E364</f>
        <v>0</v>
      </c>
    </row>
    <row r="365" spans="1:6" x14ac:dyDescent="0.2">
      <c r="A365" s="217"/>
      <c r="B365" s="66"/>
      <c r="C365" s="270"/>
      <c r="D365" s="245"/>
      <c r="E365" s="222"/>
      <c r="F365" s="226"/>
    </row>
    <row r="366" spans="1:6" x14ac:dyDescent="0.2">
      <c r="A366" s="214"/>
      <c r="B366" s="62" t="s">
        <v>251</v>
      </c>
      <c r="C366" s="269" t="s">
        <v>105</v>
      </c>
      <c r="D366" s="244">
        <v>1</v>
      </c>
      <c r="E366" s="221">
        <v>0</v>
      </c>
      <c r="F366" s="225">
        <f t="shared" ref="F366" si="15">D366*E366</f>
        <v>0</v>
      </c>
    </row>
    <row r="367" spans="1:6" x14ac:dyDescent="0.2">
      <c r="A367" s="217"/>
      <c r="B367" s="63"/>
      <c r="C367" s="270"/>
      <c r="D367" s="245"/>
      <c r="E367" s="222"/>
      <c r="F367" s="225"/>
    </row>
    <row r="368" spans="1:6" x14ac:dyDescent="0.2">
      <c r="A368" s="253"/>
      <c r="B368" s="48" t="s">
        <v>252</v>
      </c>
      <c r="C368" s="278"/>
      <c r="D368" s="278"/>
      <c r="E368" s="278"/>
      <c r="F368" s="279"/>
    </row>
    <row r="369" spans="1:6" x14ac:dyDescent="0.2">
      <c r="A369" s="254"/>
      <c r="B369" s="44"/>
      <c r="C369" s="280"/>
      <c r="D369" s="280"/>
      <c r="E369" s="280"/>
      <c r="F369" s="281"/>
    </row>
    <row r="370" spans="1:6" x14ac:dyDescent="0.2">
      <c r="A370" s="214"/>
      <c r="B370" s="63" t="s">
        <v>253</v>
      </c>
      <c r="C370" s="270" t="s">
        <v>105</v>
      </c>
      <c r="D370" s="245">
        <v>1</v>
      </c>
      <c r="E370" s="222">
        <v>0</v>
      </c>
      <c r="F370" s="225">
        <f>D370*E370</f>
        <v>0</v>
      </c>
    </row>
    <row r="371" spans="1:6" x14ac:dyDescent="0.2">
      <c r="A371" s="217"/>
      <c r="B371" s="66"/>
      <c r="C371" s="270"/>
      <c r="D371" s="245"/>
      <c r="E371" s="222"/>
      <c r="F371" s="225"/>
    </row>
    <row r="372" spans="1:6" x14ac:dyDescent="0.2">
      <c r="A372" s="214"/>
      <c r="B372" s="67" t="s">
        <v>254</v>
      </c>
      <c r="C372" s="298" t="s">
        <v>105</v>
      </c>
      <c r="D372" s="244">
        <v>1</v>
      </c>
      <c r="E372" s="221">
        <v>0</v>
      </c>
      <c r="F372" s="224">
        <f>D372*E372</f>
        <v>0</v>
      </c>
    </row>
    <row r="373" spans="1:6" x14ac:dyDescent="0.2">
      <c r="A373" s="215"/>
      <c r="B373" s="68" t="s">
        <v>255</v>
      </c>
      <c r="C373" s="300"/>
      <c r="D373" s="245"/>
      <c r="E373" s="222"/>
      <c r="F373" s="225"/>
    </row>
    <row r="374" spans="1:6" x14ac:dyDescent="0.2">
      <c r="A374" s="217"/>
      <c r="B374" s="69"/>
      <c r="C374" s="299"/>
      <c r="D374" s="246"/>
      <c r="E374" s="223"/>
      <c r="F374" s="226"/>
    </row>
    <row r="375" spans="1:6" x14ac:dyDescent="0.2">
      <c r="A375" s="214"/>
      <c r="B375" s="62" t="s">
        <v>256</v>
      </c>
      <c r="C375" s="269" t="s">
        <v>105</v>
      </c>
      <c r="D375" s="244">
        <v>1</v>
      </c>
      <c r="E375" s="221">
        <v>0</v>
      </c>
      <c r="F375" s="224">
        <f>D375*E375</f>
        <v>0</v>
      </c>
    </row>
    <row r="376" spans="1:6" x14ac:dyDescent="0.2">
      <c r="A376" s="215"/>
      <c r="B376" s="66"/>
      <c r="C376" s="270"/>
      <c r="D376" s="245"/>
      <c r="E376" s="222"/>
      <c r="F376" s="225"/>
    </row>
    <row r="377" spans="1:6" ht="24" x14ac:dyDescent="0.2">
      <c r="A377" s="214"/>
      <c r="B377" s="67" t="s">
        <v>257</v>
      </c>
      <c r="C377" s="298" t="s">
        <v>105</v>
      </c>
      <c r="D377" s="244">
        <v>1</v>
      </c>
      <c r="E377" s="221">
        <v>0</v>
      </c>
      <c r="F377" s="224">
        <f>D377*E377</f>
        <v>0</v>
      </c>
    </row>
    <row r="378" spans="1:6" x14ac:dyDescent="0.2">
      <c r="A378" s="215"/>
      <c r="B378" s="68"/>
      <c r="C378" s="299"/>
      <c r="D378" s="245"/>
      <c r="E378" s="222"/>
      <c r="F378" s="225"/>
    </row>
    <row r="379" spans="1:6" x14ac:dyDescent="0.2">
      <c r="A379" s="214"/>
      <c r="B379" s="67" t="s">
        <v>258</v>
      </c>
      <c r="C379" s="31" t="s">
        <v>105</v>
      </c>
      <c r="D379" s="316">
        <v>1</v>
      </c>
      <c r="E379" s="310">
        <v>0</v>
      </c>
      <c r="F379" s="311">
        <f>D379*E379</f>
        <v>0</v>
      </c>
    </row>
    <row r="380" spans="1:6" x14ac:dyDescent="0.2">
      <c r="A380" s="215"/>
      <c r="B380" s="71"/>
      <c r="C380" s="32"/>
      <c r="D380" s="317"/>
      <c r="E380" s="307"/>
      <c r="F380" s="309"/>
    </row>
    <row r="381" spans="1:6" x14ac:dyDescent="0.2">
      <c r="A381" s="215"/>
      <c r="B381" s="68" t="s">
        <v>259</v>
      </c>
      <c r="C381" s="32" t="s">
        <v>105</v>
      </c>
      <c r="D381" s="318">
        <v>1</v>
      </c>
      <c r="E381" s="310">
        <v>0</v>
      </c>
      <c r="F381" s="311">
        <f>D381*E381</f>
        <v>0</v>
      </c>
    </row>
    <row r="382" spans="1:6" ht="12.75" thickBot="1" x14ac:dyDescent="0.25">
      <c r="A382" s="96"/>
      <c r="B382" s="72"/>
      <c r="C382" s="73"/>
      <c r="D382" s="319"/>
      <c r="E382" s="307"/>
      <c r="F382" s="309"/>
    </row>
    <row r="383" spans="1:6" s="136" customFormat="1" ht="21.95" customHeight="1" thickBot="1" x14ac:dyDescent="0.25">
      <c r="A383" s="157"/>
      <c r="B383" s="158" t="s">
        <v>260</v>
      </c>
      <c r="C383" s="159" t="s">
        <v>177</v>
      </c>
      <c r="D383" s="159" t="s">
        <v>177</v>
      </c>
      <c r="E383" s="159" t="s">
        <v>177</v>
      </c>
      <c r="F383" s="160">
        <f>SUM(F239:F278,F282:F285,F288:F301,F304:F309,F313:F327,F330:F339,F342,F348:F354,F358:F367,F370:F382)</f>
        <v>0</v>
      </c>
    </row>
    <row r="384" spans="1:6" s="45" customFormat="1" x14ac:dyDescent="0.2">
      <c r="A384" s="52"/>
      <c r="B384" s="17"/>
      <c r="E384" s="46"/>
      <c r="F384" s="46"/>
    </row>
    <row r="385" spans="1:6" x14ac:dyDescent="0.2">
      <c r="A385" s="214"/>
      <c r="B385" s="58" t="s">
        <v>261</v>
      </c>
      <c r="C385" s="278"/>
      <c r="D385" s="278"/>
      <c r="E385" s="278"/>
      <c r="F385" s="279"/>
    </row>
    <row r="386" spans="1:6" x14ac:dyDescent="0.2">
      <c r="A386" s="217"/>
      <c r="B386" s="74"/>
      <c r="C386" s="301"/>
      <c r="D386" s="301"/>
      <c r="E386" s="301"/>
      <c r="F386" s="302"/>
    </row>
    <row r="387" spans="1:6" x14ac:dyDescent="0.2">
      <c r="A387" s="214"/>
      <c r="B387" s="58" t="s">
        <v>262</v>
      </c>
      <c r="C387" s="278"/>
      <c r="D387" s="278"/>
      <c r="E387" s="278"/>
      <c r="F387" s="279"/>
    </row>
    <row r="388" spans="1:6" x14ac:dyDescent="0.2">
      <c r="A388" s="217"/>
      <c r="B388" s="75"/>
      <c r="C388" s="280"/>
      <c r="D388" s="280"/>
      <c r="E388" s="280"/>
      <c r="F388" s="281"/>
    </row>
    <row r="389" spans="1:6" x14ac:dyDescent="0.2">
      <c r="A389" s="253"/>
      <c r="B389" s="28" t="s">
        <v>263</v>
      </c>
      <c r="C389" s="303" t="s">
        <v>105</v>
      </c>
      <c r="D389" s="244">
        <v>1</v>
      </c>
      <c r="E389" s="221">
        <v>0</v>
      </c>
      <c r="F389" s="224">
        <f>D389*E389</f>
        <v>0</v>
      </c>
    </row>
    <row r="390" spans="1:6" x14ac:dyDescent="0.2">
      <c r="A390" s="292"/>
      <c r="B390" s="13" t="s">
        <v>264</v>
      </c>
      <c r="C390" s="304"/>
      <c r="D390" s="245"/>
      <c r="E390" s="222"/>
      <c r="F390" s="225"/>
    </row>
    <row r="391" spans="1:6" x14ac:dyDescent="0.2">
      <c r="A391" s="292"/>
      <c r="B391" s="13" t="s">
        <v>265</v>
      </c>
      <c r="C391" s="304"/>
      <c r="D391" s="245"/>
      <c r="E391" s="222"/>
      <c r="F391" s="225"/>
    </row>
    <row r="392" spans="1:6" x14ac:dyDescent="0.2">
      <c r="A392" s="254"/>
      <c r="B392" s="13"/>
      <c r="C392" s="305"/>
      <c r="D392" s="246"/>
      <c r="E392" s="223"/>
      <c r="F392" s="226"/>
    </row>
    <row r="393" spans="1:6" x14ac:dyDescent="0.2">
      <c r="A393" s="253"/>
      <c r="B393" s="76" t="s">
        <v>272</v>
      </c>
      <c r="C393" s="303" t="s">
        <v>125</v>
      </c>
      <c r="D393" s="244">
        <v>76</v>
      </c>
      <c r="E393" s="221">
        <v>0</v>
      </c>
      <c r="F393" s="224">
        <f>D393*E393</f>
        <v>0</v>
      </c>
    </row>
    <row r="394" spans="1:6" x14ac:dyDescent="0.2">
      <c r="A394" s="292"/>
      <c r="B394" s="77" t="s">
        <v>273</v>
      </c>
      <c r="C394" s="304"/>
      <c r="D394" s="245"/>
      <c r="E394" s="222"/>
      <c r="F394" s="225"/>
    </row>
    <row r="395" spans="1:6" x14ac:dyDescent="0.2">
      <c r="A395" s="292"/>
      <c r="B395" s="77" t="s">
        <v>266</v>
      </c>
      <c r="C395" s="304"/>
      <c r="D395" s="245"/>
      <c r="E395" s="222"/>
      <c r="F395" s="225"/>
    </row>
    <row r="396" spans="1:6" x14ac:dyDescent="0.2">
      <c r="A396" s="254"/>
      <c r="B396" s="14"/>
      <c r="C396" s="305"/>
      <c r="D396" s="246"/>
      <c r="E396" s="223"/>
      <c r="F396" s="226"/>
    </row>
    <row r="397" spans="1:6" x14ac:dyDescent="0.2">
      <c r="A397" s="253"/>
      <c r="B397" s="67" t="s">
        <v>267</v>
      </c>
      <c r="C397" s="303" t="s">
        <v>125</v>
      </c>
      <c r="D397" s="244">
        <v>16</v>
      </c>
      <c r="E397" s="221">
        <v>0</v>
      </c>
      <c r="F397" s="224">
        <f>D397*E397</f>
        <v>0</v>
      </c>
    </row>
    <row r="398" spans="1:6" x14ac:dyDescent="0.2">
      <c r="A398" s="292"/>
      <c r="B398" s="68" t="s">
        <v>268</v>
      </c>
      <c r="C398" s="304"/>
      <c r="D398" s="245"/>
      <c r="E398" s="222"/>
      <c r="F398" s="225"/>
    </row>
    <row r="399" spans="1:6" x14ac:dyDescent="0.2">
      <c r="A399" s="254"/>
      <c r="B399" s="78"/>
      <c r="C399" s="304"/>
      <c r="D399" s="245"/>
      <c r="E399" s="222"/>
      <c r="F399" s="225"/>
    </row>
    <row r="400" spans="1:6" ht="24" x14ac:dyDescent="0.2">
      <c r="A400" s="214"/>
      <c r="B400" s="176" t="s">
        <v>271</v>
      </c>
      <c r="C400" s="247"/>
      <c r="D400" s="247"/>
      <c r="E400" s="247"/>
      <c r="F400" s="248"/>
    </row>
    <row r="401" spans="1:6" x14ac:dyDescent="0.2">
      <c r="A401" s="217"/>
      <c r="B401" s="175"/>
      <c r="C401" s="251"/>
      <c r="D401" s="251"/>
      <c r="E401" s="251"/>
      <c r="F401" s="252"/>
    </row>
    <row r="402" spans="1:6" x14ac:dyDescent="0.2">
      <c r="A402" s="253"/>
      <c r="B402" s="38" t="s">
        <v>269</v>
      </c>
      <c r="C402" s="300" t="s">
        <v>41</v>
      </c>
      <c r="D402" s="245">
        <v>1</v>
      </c>
      <c r="E402" s="306">
        <v>0</v>
      </c>
      <c r="F402" s="308">
        <f>D402*E402</f>
        <v>0</v>
      </c>
    </row>
    <row r="403" spans="1:6" x14ac:dyDescent="0.2">
      <c r="A403" s="254"/>
      <c r="B403" s="79"/>
      <c r="C403" s="299"/>
      <c r="D403" s="246"/>
      <c r="E403" s="307"/>
      <c r="F403" s="309"/>
    </row>
    <row r="404" spans="1:6" x14ac:dyDescent="0.2">
      <c r="A404" s="214"/>
      <c r="B404" s="38" t="s">
        <v>270</v>
      </c>
      <c r="C404" s="298" t="s">
        <v>41</v>
      </c>
      <c r="D404" s="244">
        <v>1</v>
      </c>
      <c r="E404" s="310">
        <v>0</v>
      </c>
      <c r="F404" s="311">
        <f>D404*E404</f>
        <v>0</v>
      </c>
    </row>
    <row r="405" spans="1:6" x14ac:dyDescent="0.2">
      <c r="A405" s="217"/>
      <c r="B405" s="14"/>
      <c r="C405" s="299"/>
      <c r="D405" s="246"/>
      <c r="E405" s="307"/>
      <c r="F405" s="309"/>
    </row>
    <row r="406" spans="1:6" x14ac:dyDescent="0.2">
      <c r="A406" s="214"/>
      <c r="B406" s="314" t="s">
        <v>274</v>
      </c>
      <c r="C406" s="241" t="s">
        <v>105</v>
      </c>
      <c r="D406" s="218">
        <v>1</v>
      </c>
      <c r="E406" s="312">
        <v>0</v>
      </c>
      <c r="F406" s="224">
        <f>D406*E406</f>
        <v>0</v>
      </c>
    </row>
    <row r="407" spans="1:6" x14ac:dyDescent="0.2">
      <c r="A407" s="215"/>
      <c r="B407" s="315"/>
      <c r="C407" s="239"/>
      <c r="D407" s="219"/>
      <c r="E407" s="313"/>
      <c r="F407" s="225"/>
    </row>
    <row r="408" spans="1:6" x14ac:dyDescent="0.2">
      <c r="A408" s="217"/>
      <c r="B408" s="19"/>
      <c r="C408" s="239"/>
      <c r="D408" s="219"/>
      <c r="E408" s="313"/>
      <c r="F408" s="225"/>
    </row>
    <row r="409" spans="1:6" x14ac:dyDescent="0.2">
      <c r="A409" s="253"/>
      <c r="B409" s="86" t="s">
        <v>275</v>
      </c>
      <c r="C409" s="278"/>
      <c r="D409" s="278"/>
      <c r="E409" s="278"/>
      <c r="F409" s="279"/>
    </row>
    <row r="410" spans="1:6" x14ac:dyDescent="0.2">
      <c r="A410" s="254"/>
      <c r="B410" s="47"/>
      <c r="C410" s="280"/>
      <c r="D410" s="280"/>
      <c r="E410" s="280"/>
      <c r="F410" s="281"/>
    </row>
    <row r="411" spans="1:6" x14ac:dyDescent="0.2">
      <c r="A411" s="253"/>
      <c r="B411" s="28" t="s">
        <v>276</v>
      </c>
      <c r="C411" s="241" t="s">
        <v>41</v>
      </c>
      <c r="D411" s="218">
        <v>1</v>
      </c>
      <c r="E411" s="221">
        <v>0</v>
      </c>
      <c r="F411" s="224">
        <f>D411*E411</f>
        <v>0</v>
      </c>
    </row>
    <row r="412" spans="1:6" x14ac:dyDescent="0.2">
      <c r="A412" s="292"/>
      <c r="B412" s="13" t="s">
        <v>277</v>
      </c>
      <c r="C412" s="239"/>
      <c r="D412" s="219"/>
      <c r="E412" s="222"/>
      <c r="F412" s="225"/>
    </row>
    <row r="413" spans="1:6" x14ac:dyDescent="0.2">
      <c r="A413" s="292"/>
      <c r="B413" s="13" t="s">
        <v>278</v>
      </c>
      <c r="C413" s="239"/>
      <c r="D413" s="219"/>
      <c r="E413" s="222"/>
      <c r="F413" s="225"/>
    </row>
    <row r="414" spans="1:6" x14ac:dyDescent="0.2">
      <c r="A414" s="254"/>
      <c r="B414" s="19"/>
      <c r="C414" s="240"/>
      <c r="D414" s="220"/>
      <c r="E414" s="223"/>
      <c r="F414" s="226"/>
    </row>
    <row r="415" spans="1:6" ht="24" x14ac:dyDescent="0.2">
      <c r="A415" s="253"/>
      <c r="B415" s="38" t="s">
        <v>272</v>
      </c>
      <c r="C415" s="241" t="s">
        <v>125</v>
      </c>
      <c r="D415" s="218">
        <v>120</v>
      </c>
      <c r="E415" s="320">
        <v>0</v>
      </c>
      <c r="F415" s="322">
        <f>D415*E415</f>
        <v>0</v>
      </c>
    </row>
    <row r="416" spans="1:6" x14ac:dyDescent="0.2">
      <c r="A416" s="292"/>
      <c r="B416" s="14" t="s">
        <v>279</v>
      </c>
      <c r="C416" s="239"/>
      <c r="D416" s="219"/>
      <c r="E416" s="321"/>
      <c r="F416" s="323"/>
    </row>
    <row r="417" spans="1:6" x14ac:dyDescent="0.2">
      <c r="A417" s="254"/>
      <c r="B417" s="19"/>
      <c r="C417" s="239"/>
      <c r="D417" s="219"/>
      <c r="E417" s="321"/>
      <c r="F417" s="323"/>
    </row>
    <row r="418" spans="1:6" ht="24" x14ac:dyDescent="0.2">
      <c r="A418" s="214"/>
      <c r="B418" s="58" t="s">
        <v>280</v>
      </c>
      <c r="C418" s="293"/>
      <c r="D418" s="293"/>
      <c r="E418" s="293"/>
      <c r="F418" s="294"/>
    </row>
    <row r="419" spans="1:6" x14ac:dyDescent="0.2">
      <c r="A419" s="217"/>
      <c r="B419" s="47"/>
      <c r="C419" s="296"/>
      <c r="D419" s="296"/>
      <c r="E419" s="296"/>
      <c r="F419" s="297"/>
    </row>
    <row r="420" spans="1:6" x14ac:dyDescent="0.2">
      <c r="A420" s="253"/>
      <c r="B420" s="38" t="s">
        <v>281</v>
      </c>
      <c r="C420" s="298" t="s">
        <v>125</v>
      </c>
      <c r="D420" s="244">
        <v>36</v>
      </c>
      <c r="E420" s="221">
        <v>0</v>
      </c>
      <c r="F420" s="224">
        <f>D420*E420</f>
        <v>0</v>
      </c>
    </row>
    <row r="421" spans="1:6" x14ac:dyDescent="0.2">
      <c r="A421" s="254"/>
      <c r="B421" s="79"/>
      <c r="C421" s="299"/>
      <c r="D421" s="246"/>
      <c r="E421" s="223"/>
      <c r="F421" s="226"/>
    </row>
    <row r="422" spans="1:6" x14ac:dyDescent="0.2">
      <c r="A422" s="253"/>
      <c r="B422" s="38" t="s">
        <v>282</v>
      </c>
      <c r="C422" s="298" t="s">
        <v>105</v>
      </c>
      <c r="D422" s="244">
        <v>1</v>
      </c>
      <c r="E422" s="221">
        <v>0</v>
      </c>
      <c r="F422" s="224">
        <f>D422*E422</f>
        <v>0</v>
      </c>
    </row>
    <row r="423" spans="1:6" x14ac:dyDescent="0.2">
      <c r="A423" s="254"/>
      <c r="B423" s="79"/>
      <c r="C423" s="299"/>
      <c r="D423" s="246"/>
      <c r="E423" s="223"/>
      <c r="F423" s="226"/>
    </row>
    <row r="424" spans="1:6" x14ac:dyDescent="0.2">
      <c r="A424" s="253"/>
      <c r="B424" s="38" t="s">
        <v>283</v>
      </c>
      <c r="C424" s="298" t="s">
        <v>105</v>
      </c>
      <c r="D424" s="244">
        <v>1</v>
      </c>
      <c r="E424" s="221">
        <v>0</v>
      </c>
      <c r="F424" s="224">
        <f>D424*E424</f>
        <v>0</v>
      </c>
    </row>
    <row r="425" spans="1:6" x14ac:dyDescent="0.2">
      <c r="A425" s="254"/>
      <c r="B425" s="79"/>
      <c r="C425" s="299"/>
      <c r="D425" s="246"/>
      <c r="E425" s="223"/>
      <c r="F425" s="226"/>
    </row>
    <row r="426" spans="1:6" ht="15" customHeight="1" x14ac:dyDescent="0.2">
      <c r="A426" s="214"/>
      <c r="B426" s="5" t="s">
        <v>284</v>
      </c>
      <c r="C426" s="269" t="s">
        <v>105</v>
      </c>
      <c r="D426" s="244">
        <v>1</v>
      </c>
      <c r="E426" s="221">
        <v>0</v>
      </c>
      <c r="F426" s="224">
        <f>D426*E426</f>
        <v>0</v>
      </c>
    </row>
    <row r="427" spans="1:6" x14ac:dyDescent="0.2">
      <c r="A427" s="215"/>
      <c r="B427" s="5" t="s">
        <v>285</v>
      </c>
      <c r="C427" s="270"/>
      <c r="D427" s="245"/>
      <c r="E427" s="222"/>
      <c r="F427" s="225"/>
    </row>
    <row r="428" spans="1:6" x14ac:dyDescent="0.2">
      <c r="A428" s="215"/>
      <c r="B428" s="5" t="s">
        <v>286</v>
      </c>
      <c r="C428" s="270"/>
      <c r="D428" s="245"/>
      <c r="E428" s="222"/>
      <c r="F428" s="225"/>
    </row>
    <row r="429" spans="1:6" x14ac:dyDescent="0.2">
      <c r="A429" s="217"/>
      <c r="B429" s="81"/>
      <c r="C429" s="271"/>
      <c r="D429" s="246"/>
      <c r="E429" s="223"/>
      <c r="F429" s="226"/>
    </row>
    <row r="430" spans="1:6" ht="36" x14ac:dyDescent="0.2">
      <c r="A430" s="214"/>
      <c r="B430" s="80" t="s">
        <v>287</v>
      </c>
      <c r="C430" s="269" t="s">
        <v>105</v>
      </c>
      <c r="D430" s="244">
        <v>1</v>
      </c>
      <c r="E430" s="221">
        <v>0</v>
      </c>
      <c r="F430" s="224">
        <f>D430*E430</f>
        <v>0</v>
      </c>
    </row>
    <row r="431" spans="1:6" x14ac:dyDescent="0.2">
      <c r="A431" s="217"/>
      <c r="B431" s="5"/>
      <c r="C431" s="270"/>
      <c r="D431" s="245"/>
      <c r="E431" s="222"/>
      <c r="F431" s="225"/>
    </row>
    <row r="432" spans="1:6" x14ac:dyDescent="0.2">
      <c r="A432" s="214"/>
      <c r="B432" s="58" t="s">
        <v>288</v>
      </c>
      <c r="C432" s="293"/>
      <c r="D432" s="293"/>
      <c r="E432" s="293"/>
      <c r="F432" s="294"/>
    </row>
    <row r="433" spans="1:6" x14ac:dyDescent="0.2">
      <c r="A433" s="217"/>
      <c r="B433" s="44"/>
      <c r="C433" s="296"/>
      <c r="D433" s="296"/>
      <c r="E433" s="296"/>
      <c r="F433" s="297"/>
    </row>
    <row r="434" spans="1:6" x14ac:dyDescent="0.2">
      <c r="A434" s="214"/>
      <c r="B434" s="28" t="s">
        <v>289</v>
      </c>
      <c r="C434" s="227" t="s">
        <v>125</v>
      </c>
      <c r="D434" s="231">
        <v>190</v>
      </c>
      <c r="E434" s="221">
        <v>0</v>
      </c>
      <c r="F434" s="224">
        <f>D434*E434</f>
        <v>0</v>
      </c>
    </row>
    <row r="435" spans="1:6" x14ac:dyDescent="0.2">
      <c r="A435" s="215"/>
      <c r="B435" s="13" t="s">
        <v>290</v>
      </c>
      <c r="C435" s="228"/>
      <c r="D435" s="232"/>
      <c r="E435" s="222"/>
      <c r="F435" s="225"/>
    </row>
    <row r="436" spans="1:6" x14ac:dyDescent="0.2">
      <c r="A436" s="215"/>
      <c r="B436" s="14" t="s">
        <v>353</v>
      </c>
      <c r="C436" s="228"/>
      <c r="D436" s="232"/>
      <c r="E436" s="222"/>
      <c r="F436" s="225"/>
    </row>
    <row r="437" spans="1:6" ht="24" x14ac:dyDescent="0.2">
      <c r="A437" s="215"/>
      <c r="B437" s="14" t="s">
        <v>280</v>
      </c>
      <c r="C437" s="228"/>
      <c r="D437" s="232"/>
      <c r="E437" s="222"/>
      <c r="F437" s="225"/>
    </row>
    <row r="438" spans="1:6" x14ac:dyDescent="0.2">
      <c r="A438" s="217"/>
      <c r="B438" s="18"/>
      <c r="C438" s="229"/>
      <c r="D438" s="233"/>
      <c r="E438" s="223"/>
      <c r="F438" s="226"/>
    </row>
    <row r="439" spans="1:6" x14ac:dyDescent="0.2">
      <c r="A439" s="214"/>
      <c r="B439" s="53" t="s">
        <v>291</v>
      </c>
      <c r="C439" s="32" t="s">
        <v>41</v>
      </c>
      <c r="D439" s="316">
        <v>4</v>
      </c>
      <c r="E439" s="310">
        <v>0</v>
      </c>
      <c r="F439" s="224">
        <f>D439*E439</f>
        <v>0</v>
      </c>
    </row>
    <row r="440" spans="1:6" x14ac:dyDescent="0.2">
      <c r="A440" s="215"/>
      <c r="B440" s="5" t="s">
        <v>292</v>
      </c>
      <c r="C440" s="32"/>
      <c r="D440" s="317"/>
      <c r="E440" s="306"/>
      <c r="F440" s="225"/>
    </row>
    <row r="441" spans="1:6" x14ac:dyDescent="0.2">
      <c r="A441" s="217"/>
      <c r="B441" s="81"/>
      <c r="C441" s="41"/>
      <c r="D441" s="324"/>
      <c r="E441" s="307"/>
      <c r="F441" s="226"/>
    </row>
    <row r="442" spans="1:6" ht="15" customHeight="1" x14ac:dyDescent="0.2">
      <c r="A442" s="214"/>
      <c r="B442" s="83" t="s">
        <v>293</v>
      </c>
      <c r="C442" s="269" t="s">
        <v>41</v>
      </c>
      <c r="D442" s="316">
        <v>4</v>
      </c>
      <c r="E442" s="310">
        <v>0</v>
      </c>
      <c r="F442" s="224">
        <f>D442*E442</f>
        <v>0</v>
      </c>
    </row>
    <row r="443" spans="1:6" x14ac:dyDescent="0.2">
      <c r="A443" s="215"/>
      <c r="B443" s="5" t="s">
        <v>291</v>
      </c>
      <c r="C443" s="270"/>
      <c r="D443" s="317"/>
      <c r="E443" s="306"/>
      <c r="F443" s="225"/>
    </row>
    <row r="444" spans="1:6" x14ac:dyDescent="0.2">
      <c r="A444" s="215"/>
      <c r="B444" s="5" t="s">
        <v>292</v>
      </c>
      <c r="C444" s="270"/>
      <c r="D444" s="317"/>
      <c r="E444" s="306"/>
      <c r="F444" s="225"/>
    </row>
    <row r="445" spans="1:6" x14ac:dyDescent="0.2">
      <c r="A445" s="217"/>
      <c r="B445" s="5"/>
      <c r="C445" s="271"/>
      <c r="D445" s="324"/>
      <c r="E445" s="307"/>
      <c r="F445" s="226"/>
    </row>
    <row r="446" spans="1:6" x14ac:dyDescent="0.2">
      <c r="A446" s="253"/>
      <c r="B446" s="38" t="s">
        <v>294</v>
      </c>
      <c r="C446" s="298" t="s">
        <v>41</v>
      </c>
      <c r="D446" s="244">
        <v>2</v>
      </c>
      <c r="E446" s="221">
        <v>0</v>
      </c>
      <c r="F446" s="224">
        <f>D446*E446</f>
        <v>0</v>
      </c>
    </row>
    <row r="447" spans="1:6" x14ac:dyDescent="0.2">
      <c r="A447" s="254"/>
      <c r="B447" s="87"/>
      <c r="C447" s="299"/>
      <c r="D447" s="246"/>
      <c r="E447" s="223"/>
      <c r="F447" s="226"/>
    </row>
    <row r="448" spans="1:6" ht="12" customHeight="1" x14ac:dyDescent="0.2">
      <c r="A448" s="214"/>
      <c r="B448" s="88" t="s">
        <v>295</v>
      </c>
      <c r="C448" s="298" t="s">
        <v>105</v>
      </c>
      <c r="D448" s="244">
        <v>1</v>
      </c>
      <c r="E448" s="221">
        <v>0</v>
      </c>
      <c r="F448" s="224">
        <f>D448*E448</f>
        <v>0</v>
      </c>
    </row>
    <row r="449" spans="1:6" ht="12" customHeight="1" thickBot="1" x14ac:dyDescent="0.25">
      <c r="A449" s="325"/>
      <c r="B449" s="19"/>
      <c r="C449" s="300"/>
      <c r="D449" s="245"/>
      <c r="E449" s="222"/>
      <c r="F449" s="225"/>
    </row>
    <row r="450" spans="1:6" s="136" customFormat="1" ht="21.95" customHeight="1" thickBot="1" x14ac:dyDescent="0.25">
      <c r="A450" s="157"/>
      <c r="B450" s="158" t="s">
        <v>296</v>
      </c>
      <c r="C450" s="159" t="s">
        <v>177</v>
      </c>
      <c r="D450" s="159" t="s">
        <v>177</v>
      </c>
      <c r="E450" s="159" t="s">
        <v>177</v>
      </c>
      <c r="F450" s="160">
        <f>SUM(F389:F408,F411:F417,F420:F431,F434:F449)</f>
        <v>0</v>
      </c>
    </row>
    <row r="451" spans="1:6" s="45" customFormat="1" x14ac:dyDescent="0.2">
      <c r="A451" s="52"/>
      <c r="B451" s="17"/>
      <c r="E451" s="46"/>
      <c r="F451" s="46"/>
    </row>
    <row r="452" spans="1:6" s="45" customFormat="1" ht="15" customHeight="1" x14ac:dyDescent="0.2">
      <c r="A452" s="214"/>
      <c r="B452" s="89" t="s">
        <v>297</v>
      </c>
      <c r="C452" s="278"/>
      <c r="D452" s="278"/>
      <c r="E452" s="278"/>
      <c r="F452" s="279"/>
    </row>
    <row r="453" spans="1:6" x14ac:dyDescent="0.2">
      <c r="A453" s="217"/>
      <c r="B453" s="90"/>
      <c r="C453" s="301"/>
      <c r="D453" s="301"/>
      <c r="E453" s="301"/>
      <c r="F453" s="302"/>
    </row>
    <row r="454" spans="1:6" x14ac:dyDescent="0.2">
      <c r="A454" s="214"/>
      <c r="B454" s="58" t="s">
        <v>298</v>
      </c>
      <c r="C454" s="278"/>
      <c r="D454" s="278"/>
      <c r="E454" s="278"/>
      <c r="F454" s="279"/>
    </row>
    <row r="455" spans="1:6" x14ac:dyDescent="0.2">
      <c r="A455" s="215"/>
      <c r="B455" s="91"/>
      <c r="C455" s="301"/>
      <c r="D455" s="301"/>
      <c r="E455" s="301"/>
      <c r="F455" s="302"/>
    </row>
    <row r="456" spans="1:6" x14ac:dyDescent="0.2">
      <c r="A456" s="215"/>
      <c r="B456" s="91" t="s">
        <v>262</v>
      </c>
      <c r="C456" s="301"/>
      <c r="D456" s="301"/>
      <c r="E456" s="301"/>
      <c r="F456" s="302"/>
    </row>
    <row r="457" spans="1:6" x14ac:dyDescent="0.2">
      <c r="A457" s="217"/>
      <c r="B457" s="47"/>
      <c r="C457" s="16"/>
      <c r="D457" s="16"/>
      <c r="E457" s="55"/>
      <c r="F457" s="56"/>
    </row>
    <row r="458" spans="1:6" x14ac:dyDescent="0.2">
      <c r="A458" s="214"/>
      <c r="B458" s="38" t="s">
        <v>299</v>
      </c>
      <c r="C458" s="298" t="s">
        <v>105</v>
      </c>
      <c r="D458" s="244">
        <v>1</v>
      </c>
      <c r="E458" s="221">
        <v>0</v>
      </c>
      <c r="F458" s="224">
        <f>D458*E458</f>
        <v>0</v>
      </c>
    </row>
    <row r="459" spans="1:6" x14ac:dyDescent="0.2">
      <c r="A459" s="217"/>
      <c r="B459" s="14"/>
      <c r="C459" s="299"/>
      <c r="D459" s="246"/>
      <c r="E459" s="223"/>
      <c r="F459" s="226"/>
    </row>
    <row r="460" spans="1:6" ht="24" x14ac:dyDescent="0.2">
      <c r="A460" s="253"/>
      <c r="B460" s="38" t="s">
        <v>300</v>
      </c>
      <c r="C460" s="227" t="s">
        <v>105</v>
      </c>
      <c r="D460" s="218">
        <v>1</v>
      </c>
      <c r="E460" s="221">
        <v>0</v>
      </c>
      <c r="F460" s="224">
        <f>D460*E460</f>
        <v>0</v>
      </c>
    </row>
    <row r="461" spans="1:6" x14ac:dyDescent="0.2">
      <c r="A461" s="254"/>
      <c r="B461" s="79"/>
      <c r="C461" s="229"/>
      <c r="D461" s="220"/>
      <c r="E461" s="223"/>
      <c r="F461" s="226"/>
    </row>
    <row r="462" spans="1:6" x14ac:dyDescent="0.2">
      <c r="A462" s="214"/>
      <c r="B462" s="5" t="s">
        <v>301</v>
      </c>
      <c r="C462" s="227" t="s">
        <v>105</v>
      </c>
      <c r="D462" s="218">
        <v>1</v>
      </c>
      <c r="E462" s="221">
        <v>0</v>
      </c>
      <c r="F462" s="224">
        <f>D462*E462</f>
        <v>0</v>
      </c>
    </row>
    <row r="463" spans="1:6" x14ac:dyDescent="0.2">
      <c r="A463" s="215"/>
      <c r="B463" s="5" t="s">
        <v>302</v>
      </c>
      <c r="C463" s="228"/>
      <c r="D463" s="219"/>
      <c r="E463" s="222"/>
      <c r="F463" s="225"/>
    </row>
    <row r="464" spans="1:6" x14ac:dyDescent="0.2">
      <c r="A464" s="217"/>
      <c r="B464" s="84"/>
      <c r="C464" s="229"/>
      <c r="D464" s="220"/>
      <c r="E464" s="223"/>
      <c r="F464" s="226"/>
    </row>
    <row r="465" spans="1:6" ht="24" x14ac:dyDescent="0.2">
      <c r="A465" s="214"/>
      <c r="B465" s="53" t="s">
        <v>303</v>
      </c>
      <c r="C465" s="326"/>
      <c r="D465" s="326"/>
      <c r="E465" s="326"/>
      <c r="F465" s="327"/>
    </row>
    <row r="466" spans="1:6" x14ac:dyDescent="0.2">
      <c r="A466" s="217"/>
      <c r="B466" s="53"/>
      <c r="C466" s="328"/>
      <c r="D466" s="328"/>
      <c r="E466" s="328"/>
      <c r="F466" s="329"/>
    </row>
    <row r="467" spans="1:6" x14ac:dyDescent="0.2">
      <c r="A467" s="253"/>
      <c r="B467" s="38" t="s">
        <v>304</v>
      </c>
      <c r="C467" s="298" t="s">
        <v>125</v>
      </c>
      <c r="D467" s="244">
        <v>1</v>
      </c>
      <c r="E467" s="221">
        <v>0</v>
      </c>
      <c r="F467" s="224">
        <f>D467*E467</f>
        <v>0</v>
      </c>
    </row>
    <row r="468" spans="1:6" x14ac:dyDescent="0.2">
      <c r="A468" s="254"/>
      <c r="B468" s="79"/>
      <c r="C468" s="299"/>
      <c r="D468" s="246"/>
      <c r="E468" s="223"/>
      <c r="F468" s="226"/>
    </row>
    <row r="469" spans="1:6" ht="15" customHeight="1" x14ac:dyDescent="0.2">
      <c r="A469" s="214"/>
      <c r="B469" s="5" t="s">
        <v>305</v>
      </c>
      <c r="C469" s="269" t="s">
        <v>125</v>
      </c>
      <c r="D469" s="244">
        <v>1</v>
      </c>
      <c r="E469" s="221">
        <v>0</v>
      </c>
      <c r="F469" s="224">
        <f>D469*E469</f>
        <v>0</v>
      </c>
    </row>
    <row r="470" spans="1:6" ht="24" x14ac:dyDescent="0.2">
      <c r="A470" s="215"/>
      <c r="B470" s="5" t="s">
        <v>306</v>
      </c>
      <c r="C470" s="270"/>
      <c r="D470" s="245"/>
      <c r="E470" s="222"/>
      <c r="F470" s="225"/>
    </row>
    <row r="471" spans="1:6" x14ac:dyDescent="0.2">
      <c r="A471" s="217"/>
      <c r="B471" s="81"/>
      <c r="C471" s="271"/>
      <c r="D471" s="246"/>
      <c r="E471" s="223"/>
      <c r="F471" s="226"/>
    </row>
    <row r="472" spans="1:6" x14ac:dyDescent="0.2">
      <c r="A472" s="214"/>
      <c r="B472" s="38" t="s">
        <v>307</v>
      </c>
      <c r="C472" s="298" t="s">
        <v>125</v>
      </c>
      <c r="D472" s="244">
        <v>1</v>
      </c>
      <c r="E472" s="221">
        <v>0</v>
      </c>
      <c r="F472" s="224">
        <f>D472*E472</f>
        <v>0</v>
      </c>
    </row>
    <row r="473" spans="1:6" x14ac:dyDescent="0.2">
      <c r="A473" s="217"/>
      <c r="B473" s="14"/>
      <c r="C473" s="299"/>
      <c r="D473" s="246"/>
      <c r="E473" s="223"/>
      <c r="F473" s="226"/>
    </row>
    <row r="474" spans="1:6" x14ac:dyDescent="0.2">
      <c r="A474" s="214"/>
      <c r="B474" s="38" t="s">
        <v>308</v>
      </c>
      <c r="C474" s="227" t="s">
        <v>125</v>
      </c>
      <c r="D474" s="218">
        <v>2</v>
      </c>
      <c r="E474" s="221">
        <v>0</v>
      </c>
      <c r="F474" s="224">
        <f>D474*E474</f>
        <v>0</v>
      </c>
    </row>
    <row r="475" spans="1:6" x14ac:dyDescent="0.2">
      <c r="A475" s="215"/>
      <c r="B475" s="14" t="s">
        <v>309</v>
      </c>
      <c r="C475" s="228"/>
      <c r="D475" s="219"/>
      <c r="E475" s="222"/>
      <c r="F475" s="225"/>
    </row>
    <row r="476" spans="1:6" x14ac:dyDescent="0.2">
      <c r="A476" s="217"/>
      <c r="B476" s="79"/>
      <c r="C476" s="228"/>
      <c r="D476" s="219"/>
      <c r="E476" s="223"/>
      <c r="F476" s="226"/>
    </row>
    <row r="477" spans="1:6" x14ac:dyDescent="0.2">
      <c r="A477" s="214"/>
      <c r="B477" s="121" t="s">
        <v>275</v>
      </c>
      <c r="C477" s="330"/>
      <c r="D477" s="330"/>
      <c r="E477" s="330"/>
      <c r="F477" s="237"/>
    </row>
    <row r="478" spans="1:6" x14ac:dyDescent="0.2">
      <c r="A478" s="217"/>
      <c r="B478" s="121"/>
      <c r="C478" s="331"/>
      <c r="D478" s="331"/>
      <c r="E478" s="331"/>
      <c r="F478" s="238"/>
    </row>
    <row r="479" spans="1:6" ht="24" x14ac:dyDescent="0.2">
      <c r="A479" s="253"/>
      <c r="B479" s="38" t="s">
        <v>310</v>
      </c>
      <c r="C479" s="227" t="s">
        <v>105</v>
      </c>
      <c r="D479" s="218">
        <v>1</v>
      </c>
      <c r="E479" s="221">
        <v>0</v>
      </c>
      <c r="F479" s="224">
        <f>D479*E479</f>
        <v>0</v>
      </c>
    </row>
    <row r="480" spans="1:6" x14ac:dyDescent="0.2">
      <c r="A480" s="254"/>
      <c r="B480" s="79"/>
      <c r="C480" s="229"/>
      <c r="D480" s="220"/>
      <c r="E480" s="223"/>
      <c r="F480" s="226"/>
    </row>
    <row r="481" spans="1:6" ht="24" x14ac:dyDescent="0.2">
      <c r="A481" s="253"/>
      <c r="B481" s="38" t="s">
        <v>300</v>
      </c>
      <c r="C481" s="298" t="s">
        <v>41</v>
      </c>
      <c r="D481" s="244">
        <v>1</v>
      </c>
      <c r="E481" s="221">
        <v>0</v>
      </c>
      <c r="F481" s="224">
        <f>D481*E481</f>
        <v>0</v>
      </c>
    </row>
    <row r="482" spans="1:6" x14ac:dyDescent="0.2">
      <c r="A482" s="254"/>
      <c r="B482" s="79"/>
      <c r="C482" s="299"/>
      <c r="D482" s="246"/>
      <c r="E482" s="223"/>
      <c r="F482" s="226"/>
    </row>
    <row r="483" spans="1:6" x14ac:dyDescent="0.2">
      <c r="A483" s="214"/>
      <c r="B483" s="14" t="s">
        <v>311</v>
      </c>
      <c r="C483" s="227" t="s">
        <v>105</v>
      </c>
      <c r="D483" s="218">
        <v>1</v>
      </c>
      <c r="E483" s="320">
        <v>0</v>
      </c>
      <c r="F483" s="224">
        <f>D483*E483</f>
        <v>0</v>
      </c>
    </row>
    <row r="484" spans="1:6" x14ac:dyDescent="0.2">
      <c r="A484" s="215"/>
      <c r="B484" s="12" t="s">
        <v>312</v>
      </c>
      <c r="C484" s="228"/>
      <c r="D484" s="219"/>
      <c r="E484" s="321"/>
      <c r="F484" s="225"/>
    </row>
    <row r="485" spans="1:6" x14ac:dyDescent="0.2">
      <c r="A485" s="215"/>
      <c r="B485" s="11" t="s">
        <v>313</v>
      </c>
      <c r="C485" s="228"/>
      <c r="D485" s="219"/>
      <c r="E485" s="321"/>
      <c r="F485" s="225"/>
    </row>
    <row r="486" spans="1:6" x14ac:dyDescent="0.2">
      <c r="A486" s="215"/>
      <c r="B486" s="14" t="s">
        <v>301</v>
      </c>
      <c r="C486" s="228"/>
      <c r="D486" s="219"/>
      <c r="E486" s="321"/>
      <c r="F486" s="225"/>
    </row>
    <row r="487" spans="1:6" x14ac:dyDescent="0.2">
      <c r="A487" s="215"/>
      <c r="B487" s="14" t="s">
        <v>302</v>
      </c>
      <c r="C487" s="228"/>
      <c r="D487" s="219"/>
      <c r="E487" s="321"/>
      <c r="F487" s="225"/>
    </row>
    <row r="488" spans="1:6" x14ac:dyDescent="0.2">
      <c r="A488" s="217"/>
      <c r="B488" s="14"/>
      <c r="C488" s="229"/>
      <c r="D488" s="220"/>
      <c r="E488" s="332"/>
      <c r="F488" s="226"/>
    </row>
    <row r="489" spans="1:6" ht="36" x14ac:dyDescent="0.2">
      <c r="A489" s="253"/>
      <c r="B489" s="38" t="s">
        <v>314</v>
      </c>
      <c r="C489" s="241" t="s">
        <v>125</v>
      </c>
      <c r="D489" s="218">
        <v>5</v>
      </c>
      <c r="E489" s="221">
        <v>0</v>
      </c>
      <c r="F489" s="224">
        <f>D489*E489</f>
        <v>0</v>
      </c>
    </row>
    <row r="490" spans="1:6" x14ac:dyDescent="0.2">
      <c r="A490" s="254"/>
      <c r="B490" s="79"/>
      <c r="C490" s="239"/>
      <c r="D490" s="219"/>
      <c r="E490" s="222"/>
      <c r="F490" s="225"/>
    </row>
    <row r="491" spans="1:6" ht="24" x14ac:dyDescent="0.2">
      <c r="A491" s="214"/>
      <c r="B491" s="53" t="s">
        <v>303</v>
      </c>
      <c r="C491" s="247"/>
      <c r="D491" s="247"/>
      <c r="E491" s="247"/>
      <c r="F491" s="248"/>
    </row>
    <row r="492" spans="1:6" x14ac:dyDescent="0.2">
      <c r="A492" s="217"/>
      <c r="B492" s="53"/>
      <c r="C492" s="251"/>
      <c r="D492" s="251"/>
      <c r="E492" s="251"/>
      <c r="F492" s="252"/>
    </row>
    <row r="493" spans="1:6" x14ac:dyDescent="0.2">
      <c r="A493" s="253"/>
      <c r="B493" s="38" t="s">
        <v>304</v>
      </c>
      <c r="C493" s="298" t="s">
        <v>125</v>
      </c>
      <c r="D493" s="244">
        <v>1</v>
      </c>
      <c r="E493" s="221">
        <v>0</v>
      </c>
      <c r="F493" s="224">
        <f>D493*E493</f>
        <v>0</v>
      </c>
    </row>
    <row r="494" spans="1:6" x14ac:dyDescent="0.2">
      <c r="A494" s="254"/>
      <c r="B494" s="14"/>
      <c r="C494" s="299"/>
      <c r="D494" s="246"/>
      <c r="E494" s="223"/>
      <c r="F494" s="226"/>
    </row>
    <row r="495" spans="1:6" ht="15" customHeight="1" x14ac:dyDescent="0.2">
      <c r="A495" s="253"/>
      <c r="B495" s="38" t="s">
        <v>305</v>
      </c>
      <c r="C495" s="237" t="s">
        <v>125</v>
      </c>
      <c r="D495" s="218">
        <v>1</v>
      </c>
      <c r="E495" s="221">
        <v>0</v>
      </c>
      <c r="F495" s="224">
        <f>D495*E495</f>
        <v>0</v>
      </c>
    </row>
    <row r="496" spans="1:6" ht="24" x14ac:dyDescent="0.2">
      <c r="A496" s="292"/>
      <c r="B496" s="14" t="s">
        <v>306</v>
      </c>
      <c r="C496" s="230"/>
      <c r="D496" s="219"/>
      <c r="E496" s="222"/>
      <c r="F496" s="225"/>
    </row>
    <row r="497" spans="1:6" x14ac:dyDescent="0.2">
      <c r="A497" s="254"/>
      <c r="B497" s="79"/>
      <c r="C497" s="238"/>
      <c r="D497" s="220"/>
      <c r="E497" s="223"/>
      <c r="F497" s="226"/>
    </row>
    <row r="498" spans="1:6" ht="12" customHeight="1" x14ac:dyDescent="0.2">
      <c r="A498" s="214"/>
      <c r="B498" s="14" t="s">
        <v>307</v>
      </c>
      <c r="C498" s="92" t="s">
        <v>125</v>
      </c>
      <c r="D498" s="244">
        <v>1</v>
      </c>
      <c r="E498" s="221">
        <v>0</v>
      </c>
      <c r="F498" s="224">
        <f>D498*E498</f>
        <v>0</v>
      </c>
    </row>
    <row r="499" spans="1:6" x14ac:dyDescent="0.2">
      <c r="A499" s="217"/>
      <c r="B499" s="14"/>
      <c r="C499" s="93"/>
      <c r="D499" s="246"/>
      <c r="E499" s="223"/>
      <c r="F499" s="226"/>
    </row>
    <row r="500" spans="1:6" x14ac:dyDescent="0.2">
      <c r="A500" s="253"/>
      <c r="B500" s="38" t="s">
        <v>308</v>
      </c>
      <c r="C500" s="227" t="s">
        <v>125</v>
      </c>
      <c r="D500" s="218">
        <v>2</v>
      </c>
      <c r="E500" s="221">
        <v>0</v>
      </c>
      <c r="F500" s="224">
        <f>D500*E500</f>
        <v>0</v>
      </c>
    </row>
    <row r="501" spans="1:6" x14ac:dyDescent="0.2">
      <c r="A501" s="292"/>
      <c r="B501" s="14" t="s">
        <v>309</v>
      </c>
      <c r="C501" s="228"/>
      <c r="D501" s="219"/>
      <c r="E501" s="222"/>
      <c r="F501" s="225"/>
    </row>
    <row r="502" spans="1:6" x14ac:dyDescent="0.2">
      <c r="A502" s="254"/>
      <c r="B502" s="79"/>
      <c r="C502" s="229"/>
      <c r="D502" s="220"/>
      <c r="E502" s="223"/>
      <c r="F502" s="226"/>
    </row>
    <row r="503" spans="1:6" x14ac:dyDescent="0.2">
      <c r="A503" s="214"/>
      <c r="B503" s="121" t="s">
        <v>288</v>
      </c>
      <c r="C503" s="247"/>
      <c r="D503" s="247"/>
      <c r="E503" s="247"/>
      <c r="F503" s="248"/>
    </row>
    <row r="504" spans="1:6" x14ac:dyDescent="0.2">
      <c r="A504" s="217"/>
      <c r="B504" s="82"/>
      <c r="C504" s="251"/>
      <c r="D504" s="251"/>
      <c r="E504" s="251"/>
      <c r="F504" s="252"/>
    </row>
    <row r="505" spans="1:6" x14ac:dyDescent="0.2">
      <c r="A505" s="214"/>
      <c r="B505" s="38" t="s">
        <v>315</v>
      </c>
      <c r="C505" s="227" t="s">
        <v>125</v>
      </c>
      <c r="D505" s="231">
        <v>0.5</v>
      </c>
      <c r="E505" s="221">
        <v>0</v>
      </c>
      <c r="F505" s="224">
        <f>D505*E505</f>
        <v>0</v>
      </c>
    </row>
    <row r="506" spans="1:6" x14ac:dyDescent="0.2">
      <c r="A506" s="217"/>
      <c r="B506" s="79"/>
      <c r="C506" s="228"/>
      <c r="D506" s="232"/>
      <c r="E506" s="223"/>
      <c r="F506" s="226"/>
    </row>
    <row r="507" spans="1:6" x14ac:dyDescent="0.2">
      <c r="A507" s="214"/>
      <c r="B507" s="121" t="s">
        <v>293</v>
      </c>
      <c r="C507" s="247"/>
      <c r="D507" s="247"/>
      <c r="E507" s="247"/>
      <c r="F507" s="248"/>
    </row>
    <row r="508" spans="1:6" x14ac:dyDescent="0.2">
      <c r="A508" s="217"/>
      <c r="B508" s="82"/>
      <c r="C508" s="251"/>
      <c r="D508" s="251"/>
      <c r="E508" s="251"/>
      <c r="F508" s="252"/>
    </row>
    <row r="509" spans="1:6" x14ac:dyDescent="0.2">
      <c r="A509" s="253"/>
      <c r="B509" s="38" t="s">
        <v>316</v>
      </c>
      <c r="C509" s="241" t="s">
        <v>105</v>
      </c>
      <c r="D509" s="218">
        <v>1</v>
      </c>
      <c r="E509" s="221">
        <v>0</v>
      </c>
      <c r="F509" s="224">
        <f>D509*E509</f>
        <v>0</v>
      </c>
    </row>
    <row r="510" spans="1:6" x14ac:dyDescent="0.2">
      <c r="A510" s="292"/>
      <c r="B510" s="14" t="s">
        <v>317</v>
      </c>
      <c r="C510" s="239"/>
      <c r="D510" s="219"/>
      <c r="E510" s="222"/>
      <c r="F510" s="225"/>
    </row>
    <row r="511" spans="1:6" x14ac:dyDescent="0.2">
      <c r="A511" s="254"/>
      <c r="B511" s="79"/>
      <c r="C511" s="240"/>
      <c r="D511" s="220"/>
      <c r="E511" s="223"/>
      <c r="F511" s="226"/>
    </row>
    <row r="512" spans="1:6" x14ac:dyDescent="0.2">
      <c r="A512" s="214"/>
      <c r="B512" s="14" t="s">
        <v>318</v>
      </c>
      <c r="C512" s="298" t="s">
        <v>125</v>
      </c>
      <c r="D512" s="244">
        <v>12</v>
      </c>
      <c r="E512" s="221">
        <v>0</v>
      </c>
      <c r="F512" s="224">
        <f>D512*E512</f>
        <v>0</v>
      </c>
    </row>
    <row r="513" spans="1:6" x14ac:dyDescent="0.2">
      <c r="A513" s="217"/>
      <c r="B513" s="79"/>
      <c r="C513" s="299"/>
      <c r="D513" s="246"/>
      <c r="E513" s="223"/>
      <c r="F513" s="226"/>
    </row>
    <row r="514" spans="1:6" x14ac:dyDescent="0.2">
      <c r="A514" s="214"/>
      <c r="B514" s="38" t="s">
        <v>319</v>
      </c>
      <c r="C514" s="298" t="s">
        <v>125</v>
      </c>
      <c r="D514" s="244">
        <v>40</v>
      </c>
      <c r="E514" s="221">
        <v>0</v>
      </c>
      <c r="F514" s="224">
        <f>D514*E514</f>
        <v>0</v>
      </c>
    </row>
    <row r="515" spans="1:6" x14ac:dyDescent="0.2">
      <c r="A515" s="217"/>
      <c r="B515" s="79"/>
      <c r="C515" s="299"/>
      <c r="D515" s="246"/>
      <c r="E515" s="223"/>
      <c r="F515" s="226"/>
    </row>
    <row r="516" spans="1:6" ht="13.5" x14ac:dyDescent="0.2">
      <c r="A516" s="214"/>
      <c r="B516" s="38" t="s">
        <v>351</v>
      </c>
      <c r="C516" s="298" t="s">
        <v>125</v>
      </c>
      <c r="D516" s="244">
        <v>5</v>
      </c>
      <c r="E516" s="221">
        <v>0</v>
      </c>
      <c r="F516" s="224">
        <f>D516*E516</f>
        <v>0</v>
      </c>
    </row>
    <row r="517" spans="1:6" x14ac:dyDescent="0.2">
      <c r="A517" s="217"/>
      <c r="B517" s="79"/>
      <c r="C517" s="299"/>
      <c r="D517" s="246"/>
      <c r="E517" s="223"/>
      <c r="F517" s="226"/>
    </row>
    <row r="518" spans="1:6" ht="13.5" x14ac:dyDescent="0.2">
      <c r="A518" s="214"/>
      <c r="B518" s="38" t="s">
        <v>352</v>
      </c>
      <c r="C518" s="298" t="s">
        <v>125</v>
      </c>
      <c r="D518" s="244">
        <v>5</v>
      </c>
      <c r="E518" s="221">
        <v>0</v>
      </c>
      <c r="F518" s="224">
        <f>D518*E518</f>
        <v>0</v>
      </c>
    </row>
    <row r="519" spans="1:6" x14ac:dyDescent="0.2">
      <c r="A519" s="217"/>
      <c r="B519" s="79"/>
      <c r="C519" s="299"/>
      <c r="D519" s="246"/>
      <c r="E519" s="223"/>
      <c r="F519" s="226"/>
    </row>
    <row r="520" spans="1:6" x14ac:dyDescent="0.2">
      <c r="A520" s="214"/>
      <c r="B520" s="85" t="s">
        <v>320</v>
      </c>
      <c r="C520" s="326"/>
      <c r="D520" s="326"/>
      <c r="E520" s="326"/>
      <c r="F520" s="327"/>
    </row>
    <row r="521" spans="1:6" x14ac:dyDescent="0.2">
      <c r="A521" s="217"/>
      <c r="B521" s="85"/>
      <c r="C521" s="328"/>
      <c r="D521" s="328"/>
      <c r="E521" s="328"/>
      <c r="F521" s="329"/>
    </row>
    <row r="522" spans="1:6" x14ac:dyDescent="0.2">
      <c r="A522" s="214"/>
      <c r="B522" s="38" t="s">
        <v>321</v>
      </c>
      <c r="C522" s="300" t="s">
        <v>105</v>
      </c>
      <c r="D522" s="245">
        <v>1</v>
      </c>
      <c r="E522" s="221">
        <v>0</v>
      </c>
      <c r="F522" s="224">
        <f>D522*E522</f>
        <v>0</v>
      </c>
    </row>
    <row r="523" spans="1:6" x14ac:dyDescent="0.2">
      <c r="A523" s="217"/>
      <c r="B523" s="79"/>
      <c r="C523" s="299"/>
      <c r="D523" s="246"/>
      <c r="E523" s="223"/>
      <c r="F523" s="226"/>
    </row>
    <row r="524" spans="1:6" x14ac:dyDescent="0.2">
      <c r="A524" s="214"/>
      <c r="B524" s="38" t="s">
        <v>322</v>
      </c>
      <c r="C524" s="298" t="s">
        <v>105</v>
      </c>
      <c r="D524" s="244">
        <v>1</v>
      </c>
      <c r="E524" s="221">
        <v>0</v>
      </c>
      <c r="F524" s="224">
        <f>D524*E524</f>
        <v>0</v>
      </c>
    </row>
    <row r="525" spans="1:6" ht="12.75" thickBot="1" x14ac:dyDescent="0.25">
      <c r="A525" s="217"/>
      <c r="B525" s="79"/>
      <c r="C525" s="299"/>
      <c r="D525" s="246"/>
      <c r="E525" s="223"/>
      <c r="F525" s="226"/>
    </row>
    <row r="526" spans="1:6" s="136" customFormat="1" ht="21.95" customHeight="1" thickBot="1" x14ac:dyDescent="0.25">
      <c r="A526" s="157"/>
      <c r="B526" s="158" t="s">
        <v>323</v>
      </c>
      <c r="C526" s="159" t="s">
        <v>177</v>
      </c>
      <c r="D526" s="159" t="s">
        <v>177</v>
      </c>
      <c r="E526" s="159" t="s">
        <v>177</v>
      </c>
      <c r="F526" s="160">
        <f>SUM(F458:F464,F467:F476,F479:F490,F493:F502,F505,F509:F519,F522:F525)</f>
        <v>0</v>
      </c>
    </row>
    <row r="527" spans="1:6" s="45" customFormat="1" x14ac:dyDescent="0.2">
      <c r="A527" s="52"/>
      <c r="B527" s="17"/>
      <c r="E527" s="46"/>
      <c r="F527" s="46"/>
    </row>
    <row r="528" spans="1:6" x14ac:dyDescent="0.2">
      <c r="A528" s="214"/>
      <c r="B528" s="58" t="s">
        <v>324</v>
      </c>
      <c r="C528" s="247"/>
      <c r="D528" s="247"/>
      <c r="E528" s="247"/>
      <c r="F528" s="248"/>
    </row>
    <row r="529" spans="1:6" x14ac:dyDescent="0.2">
      <c r="A529" s="217"/>
      <c r="B529" s="97"/>
      <c r="C529" s="251"/>
      <c r="D529" s="251"/>
      <c r="E529" s="251"/>
      <c r="F529" s="252"/>
    </row>
    <row r="530" spans="1:6" x14ac:dyDescent="0.2">
      <c r="A530" s="214"/>
      <c r="B530" s="38" t="s">
        <v>325</v>
      </c>
      <c r="C530" s="298" t="s">
        <v>89</v>
      </c>
      <c r="D530" s="244">
        <v>350</v>
      </c>
      <c r="E530" s="221">
        <v>0</v>
      </c>
      <c r="F530" s="224">
        <f>D530*E530</f>
        <v>0</v>
      </c>
    </row>
    <row r="531" spans="1:6" x14ac:dyDescent="0.2">
      <c r="A531" s="217"/>
      <c r="B531" s="79"/>
      <c r="C531" s="299"/>
      <c r="D531" s="246"/>
      <c r="E531" s="223"/>
      <c r="F531" s="226"/>
    </row>
    <row r="532" spans="1:6" x14ac:dyDescent="0.2">
      <c r="A532" s="214"/>
      <c r="B532" s="38" t="s">
        <v>326</v>
      </c>
      <c r="C532" s="298" t="s">
        <v>89</v>
      </c>
      <c r="D532" s="244">
        <v>25</v>
      </c>
      <c r="E532" s="221">
        <v>0</v>
      </c>
      <c r="F532" s="224">
        <f>D532*E532</f>
        <v>0</v>
      </c>
    </row>
    <row r="533" spans="1:6" x14ac:dyDescent="0.2">
      <c r="A533" s="217"/>
      <c r="B533" s="79"/>
      <c r="C533" s="299"/>
      <c r="D533" s="246"/>
      <c r="E533" s="223"/>
      <c r="F533" s="226"/>
    </row>
    <row r="534" spans="1:6" x14ac:dyDescent="0.2">
      <c r="A534" s="214"/>
      <c r="B534" s="38" t="s">
        <v>327</v>
      </c>
      <c r="C534" s="298" t="s">
        <v>89</v>
      </c>
      <c r="D534" s="244">
        <v>16</v>
      </c>
      <c r="E534" s="221">
        <v>0</v>
      </c>
      <c r="F534" s="224">
        <f>D534*E534</f>
        <v>0</v>
      </c>
    </row>
    <row r="535" spans="1:6" x14ac:dyDescent="0.2">
      <c r="A535" s="217"/>
      <c r="B535" s="79"/>
      <c r="C535" s="299"/>
      <c r="D535" s="246"/>
      <c r="E535" s="223"/>
      <c r="F535" s="226"/>
    </row>
    <row r="536" spans="1:6" x14ac:dyDescent="0.2">
      <c r="A536" s="214"/>
      <c r="B536" s="38" t="s">
        <v>328</v>
      </c>
      <c r="C536" s="298" t="s">
        <v>89</v>
      </c>
      <c r="D536" s="244">
        <v>30</v>
      </c>
      <c r="E536" s="221">
        <v>0</v>
      </c>
      <c r="F536" s="224">
        <f>D536*E536</f>
        <v>0</v>
      </c>
    </row>
    <row r="537" spans="1:6" x14ac:dyDescent="0.2">
      <c r="A537" s="217"/>
      <c r="B537" s="79"/>
      <c r="C537" s="299"/>
      <c r="D537" s="246"/>
      <c r="E537" s="223"/>
      <c r="F537" s="226"/>
    </row>
    <row r="538" spans="1:6" x14ac:dyDescent="0.2">
      <c r="A538" s="214"/>
      <c r="B538" s="38" t="s">
        <v>329</v>
      </c>
      <c r="C538" s="298" t="s">
        <v>89</v>
      </c>
      <c r="D538" s="244">
        <v>350</v>
      </c>
      <c r="E538" s="221">
        <v>0</v>
      </c>
      <c r="F538" s="224">
        <f>D538*E538</f>
        <v>0</v>
      </c>
    </row>
    <row r="539" spans="1:6" x14ac:dyDescent="0.2">
      <c r="A539" s="217"/>
      <c r="B539" s="79"/>
      <c r="C539" s="299"/>
      <c r="D539" s="246"/>
      <c r="E539" s="223"/>
      <c r="F539" s="226"/>
    </row>
    <row r="540" spans="1:6" x14ac:dyDescent="0.2">
      <c r="A540" s="214"/>
      <c r="B540" s="38" t="s">
        <v>330</v>
      </c>
      <c r="C540" s="298" t="s">
        <v>89</v>
      </c>
      <c r="D540" s="244">
        <v>200</v>
      </c>
      <c r="E540" s="221">
        <v>0</v>
      </c>
      <c r="F540" s="224">
        <f>D540*E540</f>
        <v>0</v>
      </c>
    </row>
    <row r="541" spans="1:6" ht="12.75" thickBot="1" x14ac:dyDescent="0.25">
      <c r="A541" s="217"/>
      <c r="B541" s="79"/>
      <c r="C541" s="299"/>
      <c r="D541" s="246"/>
      <c r="E541" s="223"/>
      <c r="F541" s="226"/>
    </row>
    <row r="542" spans="1:6" s="136" customFormat="1" ht="21.95" customHeight="1" thickBot="1" x14ac:dyDescent="0.25">
      <c r="A542" s="157"/>
      <c r="B542" s="158" t="s">
        <v>331</v>
      </c>
      <c r="C542" s="159" t="s">
        <v>177</v>
      </c>
      <c r="D542" s="159" t="s">
        <v>177</v>
      </c>
      <c r="E542" s="159" t="s">
        <v>177</v>
      </c>
      <c r="F542" s="160">
        <f>SUM(F530:F541)</f>
        <v>0</v>
      </c>
    </row>
    <row r="543" spans="1:6" s="45" customFormat="1" x14ac:dyDescent="0.2">
      <c r="A543" s="52"/>
      <c r="B543" s="17"/>
      <c r="E543" s="46"/>
      <c r="F543" s="46"/>
    </row>
    <row r="544" spans="1:6" ht="15" customHeight="1" x14ac:dyDescent="0.2">
      <c r="A544" s="214"/>
      <c r="B544" s="98" t="s">
        <v>332</v>
      </c>
      <c r="C544" s="99" t="s">
        <v>333</v>
      </c>
      <c r="D544" s="218">
        <v>250</v>
      </c>
      <c r="E544" s="333">
        <v>0</v>
      </c>
      <c r="F544" s="224">
        <f>D544*E544</f>
        <v>0</v>
      </c>
    </row>
    <row r="545" spans="1:6" x14ac:dyDescent="0.2">
      <c r="A545" s="215"/>
      <c r="B545" s="5" t="s">
        <v>334</v>
      </c>
      <c r="C545" s="228">
        <v>70</v>
      </c>
      <c r="D545" s="219"/>
      <c r="E545" s="334"/>
      <c r="F545" s="225"/>
    </row>
    <row r="546" spans="1:6" x14ac:dyDescent="0.2">
      <c r="A546" s="215"/>
      <c r="B546" s="5" t="s">
        <v>335</v>
      </c>
      <c r="C546" s="228"/>
      <c r="D546" s="219"/>
      <c r="E546" s="334"/>
      <c r="F546" s="225"/>
    </row>
    <row r="547" spans="1:6" x14ac:dyDescent="0.2">
      <c r="A547" s="217"/>
      <c r="B547" s="81"/>
      <c r="C547" s="229"/>
      <c r="D547" s="220"/>
      <c r="E547" s="335"/>
      <c r="F547" s="226"/>
    </row>
    <row r="548" spans="1:6" ht="15" customHeight="1" x14ac:dyDescent="0.2">
      <c r="A548" s="214"/>
      <c r="B548" s="53" t="s">
        <v>336</v>
      </c>
      <c r="C548" s="100" t="s">
        <v>333</v>
      </c>
      <c r="D548" s="218">
        <v>250</v>
      </c>
      <c r="E548" s="320">
        <v>0</v>
      </c>
      <c r="F548" s="224">
        <f>D548*E548</f>
        <v>0</v>
      </c>
    </row>
    <row r="549" spans="1:6" x14ac:dyDescent="0.2">
      <c r="A549" s="215"/>
      <c r="B549" s="1" t="s">
        <v>334</v>
      </c>
      <c r="C549" s="336">
        <v>110</v>
      </c>
      <c r="D549" s="219"/>
      <c r="E549" s="321"/>
      <c r="F549" s="225"/>
    </row>
    <row r="550" spans="1:6" ht="192" x14ac:dyDescent="0.2">
      <c r="A550" s="215"/>
      <c r="B550" s="5" t="s">
        <v>337</v>
      </c>
      <c r="C550" s="336"/>
      <c r="D550" s="219"/>
      <c r="E550" s="321"/>
      <c r="F550" s="225"/>
    </row>
    <row r="551" spans="1:6" ht="36" x14ac:dyDescent="0.2">
      <c r="A551" s="217"/>
      <c r="B551" s="5" t="s">
        <v>338</v>
      </c>
      <c r="C551" s="337"/>
      <c r="D551" s="220"/>
      <c r="E551" s="332"/>
      <c r="F551" s="226"/>
    </row>
    <row r="552" spans="1:6" x14ac:dyDescent="0.2">
      <c r="A552" s="214"/>
      <c r="B552" s="54" t="s">
        <v>355</v>
      </c>
      <c r="C552" s="101" t="s">
        <v>339</v>
      </c>
      <c r="D552" s="244" t="s">
        <v>407</v>
      </c>
      <c r="E552" s="338" t="s">
        <v>409</v>
      </c>
      <c r="F552" s="224">
        <f>0.055*(F580+F581+F584)</f>
        <v>0</v>
      </c>
    </row>
    <row r="553" spans="1:6" x14ac:dyDescent="0.2">
      <c r="A553" s="215"/>
      <c r="B553" s="13" t="s">
        <v>334</v>
      </c>
      <c r="C553" s="300">
        <v>5.5</v>
      </c>
      <c r="D553" s="245"/>
      <c r="E553" s="339"/>
      <c r="F553" s="225"/>
    </row>
    <row r="554" spans="1:6" x14ac:dyDescent="0.2">
      <c r="A554" s="215"/>
      <c r="B554" s="13" t="s">
        <v>340</v>
      </c>
      <c r="C554" s="300"/>
      <c r="D554" s="245"/>
      <c r="E554" s="339"/>
      <c r="F554" s="225"/>
    </row>
    <row r="555" spans="1:6" x14ac:dyDescent="0.2">
      <c r="A555" s="215"/>
      <c r="B555" s="13" t="s">
        <v>408</v>
      </c>
      <c r="C555" s="300"/>
      <c r="D555" s="245"/>
      <c r="E555" s="339"/>
      <c r="F555" s="225"/>
    </row>
    <row r="556" spans="1:6" x14ac:dyDescent="0.2">
      <c r="A556" s="215"/>
      <c r="B556" s="13"/>
      <c r="C556" s="300"/>
      <c r="D556" s="245"/>
      <c r="E556" s="339"/>
      <c r="F556" s="225"/>
    </row>
    <row r="557" spans="1:6" x14ac:dyDescent="0.2">
      <c r="A557" s="215"/>
      <c r="B557" s="13"/>
      <c r="C557" s="300"/>
      <c r="D557" s="245"/>
      <c r="E557" s="339"/>
      <c r="F557" s="225"/>
    </row>
    <row r="558" spans="1:6" x14ac:dyDescent="0.2">
      <c r="A558" s="215"/>
      <c r="B558" s="13"/>
      <c r="C558" s="300"/>
      <c r="D558" s="245"/>
      <c r="E558" s="339"/>
      <c r="F558" s="225"/>
    </row>
    <row r="559" spans="1:6" x14ac:dyDescent="0.2">
      <c r="A559" s="215"/>
      <c r="B559" s="13"/>
      <c r="C559" s="300"/>
      <c r="D559" s="245"/>
      <c r="E559" s="339"/>
      <c r="F559" s="225"/>
    </row>
    <row r="560" spans="1:6" x14ac:dyDescent="0.2">
      <c r="A560" s="215"/>
      <c r="B560" s="13"/>
      <c r="C560" s="300"/>
      <c r="D560" s="245"/>
      <c r="E560" s="339"/>
      <c r="F560" s="225"/>
    </row>
    <row r="561" spans="1:6" x14ac:dyDescent="0.2">
      <c r="A561" s="217"/>
      <c r="B561" s="13"/>
      <c r="C561" s="299"/>
      <c r="D561" s="246"/>
      <c r="E561" s="340"/>
      <c r="F561" s="226"/>
    </row>
    <row r="562" spans="1:6" x14ac:dyDescent="0.2">
      <c r="A562" s="214"/>
      <c r="B562" s="54" t="s">
        <v>341</v>
      </c>
      <c r="C562" s="99" t="s">
        <v>339</v>
      </c>
      <c r="D562" s="218" t="s">
        <v>407</v>
      </c>
      <c r="E562" s="338" t="s">
        <v>411</v>
      </c>
      <c r="F562" s="224">
        <f>0.02*(F580+F581+F584)</f>
        <v>0</v>
      </c>
    </row>
    <row r="563" spans="1:6" x14ac:dyDescent="0.2">
      <c r="A563" s="215"/>
      <c r="B563" s="13" t="s">
        <v>334</v>
      </c>
      <c r="C563" s="228">
        <v>2</v>
      </c>
      <c r="D563" s="219"/>
      <c r="E563" s="339"/>
      <c r="F563" s="225"/>
    </row>
    <row r="564" spans="1:6" x14ac:dyDescent="0.2">
      <c r="A564" s="215"/>
      <c r="B564" s="13" t="s">
        <v>342</v>
      </c>
      <c r="C564" s="228"/>
      <c r="D564" s="219"/>
      <c r="E564" s="339"/>
      <c r="F564" s="225"/>
    </row>
    <row r="565" spans="1:6" x14ac:dyDescent="0.2">
      <c r="A565" s="215"/>
      <c r="B565" s="13" t="s">
        <v>381</v>
      </c>
      <c r="C565" s="228"/>
      <c r="D565" s="219"/>
      <c r="E565" s="339"/>
      <c r="F565" s="225"/>
    </row>
    <row r="566" spans="1:6" x14ac:dyDescent="0.2">
      <c r="A566" s="215"/>
      <c r="B566" s="13"/>
      <c r="C566" s="228"/>
      <c r="D566" s="219"/>
      <c r="E566" s="339"/>
      <c r="F566" s="225"/>
    </row>
    <row r="567" spans="1:6" x14ac:dyDescent="0.2">
      <c r="A567" s="215"/>
      <c r="B567" s="13"/>
      <c r="C567" s="228"/>
      <c r="D567" s="219"/>
      <c r="E567" s="339"/>
      <c r="F567" s="225"/>
    </row>
    <row r="568" spans="1:6" x14ac:dyDescent="0.2">
      <c r="A568" s="215"/>
      <c r="B568" s="13"/>
      <c r="C568" s="228"/>
      <c r="D568" s="219"/>
      <c r="E568" s="339"/>
      <c r="F568" s="225"/>
    </row>
    <row r="569" spans="1:6" x14ac:dyDescent="0.2">
      <c r="A569" s="215"/>
      <c r="B569" s="13"/>
      <c r="C569" s="228"/>
      <c r="D569" s="219"/>
      <c r="E569" s="339"/>
      <c r="F569" s="225"/>
    </row>
    <row r="570" spans="1:6" x14ac:dyDescent="0.2">
      <c r="A570" s="215"/>
      <c r="B570" s="13"/>
      <c r="C570" s="228"/>
      <c r="D570" s="219"/>
      <c r="E570" s="339"/>
      <c r="F570" s="225"/>
    </row>
    <row r="571" spans="1:6" x14ac:dyDescent="0.2">
      <c r="A571" s="217"/>
      <c r="B571" s="13"/>
      <c r="C571" s="229"/>
      <c r="D571" s="220"/>
      <c r="E571" s="340"/>
      <c r="F571" s="226"/>
    </row>
    <row r="572" spans="1:6" x14ac:dyDescent="0.2">
      <c r="A572" s="214"/>
      <c r="B572" s="54" t="s">
        <v>354</v>
      </c>
      <c r="C572" s="102" t="s">
        <v>410</v>
      </c>
      <c r="D572" s="218" t="s">
        <v>407</v>
      </c>
      <c r="E572" s="338" t="s">
        <v>412</v>
      </c>
      <c r="F572" s="224">
        <f>0.016*F582</f>
        <v>0</v>
      </c>
    </row>
    <row r="573" spans="1:6" x14ac:dyDescent="0.2">
      <c r="A573" s="215"/>
      <c r="B573" s="13" t="s">
        <v>334</v>
      </c>
      <c r="C573" s="239">
        <v>1.6</v>
      </c>
      <c r="D573" s="219"/>
      <c r="E573" s="339"/>
      <c r="F573" s="225"/>
    </row>
    <row r="574" spans="1:6" x14ac:dyDescent="0.2">
      <c r="A574" s="215"/>
      <c r="B574" s="13" t="s">
        <v>343</v>
      </c>
      <c r="C574" s="239"/>
      <c r="D574" s="219"/>
      <c r="E574" s="339"/>
      <c r="F574" s="225"/>
    </row>
    <row r="575" spans="1:6" x14ac:dyDescent="0.2">
      <c r="A575" s="215"/>
      <c r="B575" s="13" t="s">
        <v>344</v>
      </c>
      <c r="C575" s="239"/>
      <c r="D575" s="219"/>
      <c r="E575" s="339"/>
      <c r="F575" s="225"/>
    </row>
    <row r="576" spans="1:6" ht="12.75" thickBot="1" x14ac:dyDescent="0.25">
      <c r="A576" s="215"/>
      <c r="B576" s="19"/>
      <c r="C576" s="239"/>
      <c r="D576" s="219"/>
      <c r="E576" s="341"/>
      <c r="F576" s="225"/>
    </row>
    <row r="577" spans="1:6" s="136" customFormat="1" ht="21.95" customHeight="1" thickBot="1" x14ac:dyDescent="0.25">
      <c r="A577" s="157"/>
      <c r="B577" s="158" t="s">
        <v>345</v>
      </c>
      <c r="C577" s="159" t="s">
        <v>177</v>
      </c>
      <c r="D577" s="159" t="s">
        <v>177</v>
      </c>
      <c r="E577" s="159" t="s">
        <v>177</v>
      </c>
      <c r="F577" s="160">
        <f>SUM(F544:F576)</f>
        <v>0</v>
      </c>
    </row>
    <row r="578" spans="1:6" s="45" customFormat="1" x14ac:dyDescent="0.2">
      <c r="A578" s="52"/>
      <c r="B578" s="17"/>
      <c r="E578" s="46"/>
      <c r="F578" s="46"/>
    </row>
    <row r="579" spans="1:6" x14ac:dyDescent="0.2">
      <c r="A579" s="132"/>
      <c r="B579" s="3"/>
      <c r="C579" s="132"/>
      <c r="D579" s="133"/>
      <c r="E579" s="134"/>
      <c r="F579" s="133"/>
    </row>
    <row r="580" spans="1:6" s="136" customFormat="1" ht="21.95" customHeight="1" x14ac:dyDescent="0.2">
      <c r="A580" s="163"/>
      <c r="B580" s="177" t="s">
        <v>356</v>
      </c>
      <c r="C580" s="178"/>
      <c r="D580" s="178"/>
      <c r="E580" s="179"/>
      <c r="F580" s="164">
        <f>F232</f>
        <v>0</v>
      </c>
    </row>
    <row r="581" spans="1:6" s="136" customFormat="1" ht="21.95" customHeight="1" x14ac:dyDescent="0.2">
      <c r="A581" s="163"/>
      <c r="B581" s="177" t="s">
        <v>357</v>
      </c>
      <c r="C581" s="178"/>
      <c r="D581" s="178"/>
      <c r="E581" s="179"/>
      <c r="F581" s="164">
        <f>F383</f>
        <v>0</v>
      </c>
    </row>
    <row r="582" spans="1:6" s="136" customFormat="1" ht="21.95" customHeight="1" x14ac:dyDescent="0.2">
      <c r="A582" s="163"/>
      <c r="B582" s="177" t="s">
        <v>383</v>
      </c>
      <c r="C582" s="178"/>
      <c r="D582" s="178"/>
      <c r="E582" s="179"/>
      <c r="F582" s="164">
        <f>F450</f>
        <v>0</v>
      </c>
    </row>
    <row r="583" spans="1:6" s="136" customFormat="1" ht="21.95" customHeight="1" x14ac:dyDescent="0.2">
      <c r="A583" s="163"/>
      <c r="B583" s="177" t="s">
        <v>323</v>
      </c>
      <c r="C583" s="178"/>
      <c r="D583" s="178"/>
      <c r="E583" s="179"/>
      <c r="F583" s="164">
        <f>F526</f>
        <v>0</v>
      </c>
    </row>
    <row r="584" spans="1:6" s="136" customFormat="1" ht="21.95" customHeight="1" x14ac:dyDescent="0.2">
      <c r="A584" s="163"/>
      <c r="B584" s="177" t="s">
        <v>331</v>
      </c>
      <c r="C584" s="178"/>
      <c r="D584" s="178"/>
      <c r="E584" s="179"/>
      <c r="F584" s="164">
        <f>F542</f>
        <v>0</v>
      </c>
    </row>
    <row r="585" spans="1:6" s="136" customFormat="1" ht="21.95" customHeight="1" x14ac:dyDescent="0.2">
      <c r="A585" s="163"/>
      <c r="B585" s="177" t="s">
        <v>345</v>
      </c>
      <c r="C585" s="178"/>
      <c r="D585" s="178"/>
      <c r="E585" s="179"/>
      <c r="F585" s="164">
        <f>F577</f>
        <v>0</v>
      </c>
    </row>
    <row r="586" spans="1:6" ht="24.95" customHeight="1" thickBot="1" x14ac:dyDescent="0.25">
      <c r="A586" s="171"/>
      <c r="B586" s="204" t="s">
        <v>358</v>
      </c>
      <c r="C586" s="205"/>
      <c r="D586" s="205"/>
      <c r="E586" s="206"/>
      <c r="F586" s="172">
        <f>SUM(F580:F585)</f>
        <v>0</v>
      </c>
    </row>
    <row r="587" spans="1:6" s="45" customFormat="1" x14ac:dyDescent="0.2">
      <c r="A587" s="52"/>
      <c r="B587" s="17"/>
      <c r="E587" s="46"/>
      <c r="F587" s="46"/>
    </row>
    <row r="588" spans="1:6" s="45" customFormat="1" x14ac:dyDescent="0.2">
      <c r="A588" s="52"/>
      <c r="B588" s="17"/>
      <c r="E588" s="46"/>
      <c r="F588" s="46"/>
    </row>
    <row r="589" spans="1:6" s="45" customFormat="1" x14ac:dyDescent="0.2">
      <c r="A589" s="52"/>
      <c r="B589" s="17"/>
      <c r="E589" s="46"/>
      <c r="F589" s="46"/>
    </row>
    <row r="590" spans="1:6" s="45" customFormat="1" x14ac:dyDescent="0.2">
      <c r="A590" s="52"/>
      <c r="B590" s="17"/>
      <c r="E590" s="46"/>
      <c r="F590" s="46"/>
    </row>
    <row r="591" spans="1:6" s="137" customFormat="1" ht="24.95" customHeight="1" x14ac:dyDescent="0.2">
      <c r="A591" s="161" t="s">
        <v>0</v>
      </c>
      <c r="B591" s="162" t="s">
        <v>397</v>
      </c>
      <c r="E591" s="138"/>
      <c r="F591" s="138"/>
    </row>
    <row r="592" spans="1:6" s="150" customFormat="1" ht="15" customHeight="1" x14ac:dyDescent="0.2">
      <c r="A592" s="147" t="s">
        <v>360</v>
      </c>
      <c r="B592" s="148" t="s">
        <v>2</v>
      </c>
      <c r="C592" s="149" t="s">
        <v>3</v>
      </c>
      <c r="D592" s="142" t="s">
        <v>4</v>
      </c>
      <c r="E592" s="143" t="s">
        <v>5</v>
      </c>
      <c r="F592" s="142" t="s">
        <v>6</v>
      </c>
    </row>
    <row r="593" spans="1:6" s="45" customFormat="1" x14ac:dyDescent="0.2">
      <c r="A593" s="116" t="s">
        <v>361</v>
      </c>
      <c r="B593" s="120" t="s">
        <v>7</v>
      </c>
      <c r="C593" s="187"/>
      <c r="D593" s="187"/>
      <c r="E593" s="187"/>
      <c r="F593" s="188"/>
    </row>
    <row r="594" spans="1:6" s="45" customFormat="1" x14ac:dyDescent="0.2">
      <c r="A594" s="116"/>
      <c r="B594" s="114"/>
      <c r="C594" s="191"/>
      <c r="D594" s="191"/>
      <c r="E594" s="191"/>
      <c r="F594" s="192"/>
    </row>
    <row r="595" spans="1:6" s="45" customFormat="1" x14ac:dyDescent="0.2">
      <c r="A595" s="202"/>
      <c r="B595" s="124" t="s">
        <v>384</v>
      </c>
      <c r="C595" s="194" t="s">
        <v>41</v>
      </c>
      <c r="D595" s="199">
        <v>2</v>
      </c>
      <c r="E595" s="184">
        <v>0</v>
      </c>
      <c r="F595" s="185">
        <f>D595*E595</f>
        <v>0</v>
      </c>
    </row>
    <row r="596" spans="1:6" s="45" customFormat="1" x14ac:dyDescent="0.2">
      <c r="A596" s="203"/>
      <c r="B596" s="103"/>
      <c r="C596" s="195"/>
      <c r="D596" s="200"/>
      <c r="E596" s="193"/>
      <c r="F596" s="186"/>
    </row>
    <row r="597" spans="1:6" s="45" customFormat="1" x14ac:dyDescent="0.2">
      <c r="A597" s="202"/>
      <c r="B597" s="124" t="s">
        <v>385</v>
      </c>
      <c r="C597" s="194" t="s">
        <v>41</v>
      </c>
      <c r="D597" s="201">
        <v>1</v>
      </c>
      <c r="E597" s="183">
        <v>0</v>
      </c>
      <c r="F597" s="185">
        <f>D597*E597</f>
        <v>0</v>
      </c>
    </row>
    <row r="598" spans="1:6" s="45" customFormat="1" x14ac:dyDescent="0.2">
      <c r="A598" s="203"/>
      <c r="B598" s="103"/>
      <c r="C598" s="195"/>
      <c r="D598" s="200"/>
      <c r="E598" s="193"/>
      <c r="F598" s="186"/>
    </row>
    <row r="599" spans="1:6" s="45" customFormat="1" x14ac:dyDescent="0.2">
      <c r="A599" s="202"/>
      <c r="B599" s="124" t="s">
        <v>386</v>
      </c>
      <c r="C599" s="194" t="s">
        <v>41</v>
      </c>
      <c r="D599" s="201">
        <v>1</v>
      </c>
      <c r="E599" s="183">
        <v>0</v>
      </c>
      <c r="F599" s="185">
        <f>D599*E599</f>
        <v>0</v>
      </c>
    </row>
    <row r="600" spans="1:6" s="45" customFormat="1" x14ac:dyDescent="0.2">
      <c r="A600" s="203"/>
      <c r="B600" s="103"/>
      <c r="C600" s="195"/>
      <c r="D600" s="200"/>
      <c r="E600" s="193"/>
      <c r="F600" s="186"/>
    </row>
    <row r="601" spans="1:6" s="45" customFormat="1" x14ac:dyDescent="0.2">
      <c r="A601" s="202"/>
      <c r="B601" s="124" t="s">
        <v>387</v>
      </c>
      <c r="C601" s="194" t="s">
        <v>41</v>
      </c>
      <c r="D601" s="201">
        <v>1</v>
      </c>
      <c r="E601" s="183">
        <v>0</v>
      </c>
      <c r="F601" s="185">
        <f>D601*E601</f>
        <v>0</v>
      </c>
    </row>
    <row r="602" spans="1:6" s="45" customFormat="1" x14ac:dyDescent="0.2">
      <c r="A602" s="203"/>
      <c r="B602" s="103"/>
      <c r="C602" s="195"/>
      <c r="D602" s="200"/>
      <c r="E602" s="193"/>
      <c r="F602" s="186"/>
    </row>
    <row r="603" spans="1:6" s="45" customFormat="1" x14ac:dyDescent="0.2">
      <c r="A603" s="202"/>
      <c r="B603" s="124" t="s">
        <v>388</v>
      </c>
      <c r="C603" s="194" t="s">
        <v>41</v>
      </c>
      <c r="D603" s="201">
        <v>1</v>
      </c>
      <c r="E603" s="183">
        <v>0</v>
      </c>
      <c r="F603" s="185">
        <f>D603*E603</f>
        <v>0</v>
      </c>
    </row>
    <row r="604" spans="1:6" s="45" customFormat="1" x14ac:dyDescent="0.2">
      <c r="A604" s="203"/>
      <c r="B604" s="103"/>
      <c r="C604" s="195"/>
      <c r="D604" s="200"/>
      <c r="E604" s="193"/>
      <c r="F604" s="186"/>
    </row>
    <row r="605" spans="1:6" s="45" customFormat="1" x14ac:dyDescent="0.2">
      <c r="A605" s="202"/>
      <c r="B605" s="124" t="s">
        <v>389</v>
      </c>
      <c r="C605" s="194" t="s">
        <v>41</v>
      </c>
      <c r="D605" s="201">
        <v>3</v>
      </c>
      <c r="E605" s="183">
        <v>0</v>
      </c>
      <c r="F605" s="185">
        <f>D605*E605</f>
        <v>0</v>
      </c>
    </row>
    <row r="606" spans="1:6" s="45" customFormat="1" x14ac:dyDescent="0.2">
      <c r="A606" s="203"/>
      <c r="B606" s="103"/>
      <c r="C606" s="195"/>
      <c r="D606" s="200"/>
      <c r="E606" s="193"/>
      <c r="F606" s="186"/>
    </row>
    <row r="607" spans="1:6" s="45" customFormat="1" x14ac:dyDescent="0.2">
      <c r="A607" s="202"/>
      <c r="B607" s="124" t="s">
        <v>390</v>
      </c>
      <c r="C607" s="194" t="s">
        <v>244</v>
      </c>
      <c r="D607" s="201">
        <v>160</v>
      </c>
      <c r="E607" s="183">
        <v>0</v>
      </c>
      <c r="F607" s="185">
        <f>D607*E607</f>
        <v>0</v>
      </c>
    </row>
    <row r="608" spans="1:6" s="45" customFormat="1" x14ac:dyDescent="0.2">
      <c r="A608" s="203"/>
      <c r="B608" s="103"/>
      <c r="C608" s="195"/>
      <c r="D608" s="200"/>
      <c r="E608" s="193"/>
      <c r="F608" s="186"/>
    </row>
    <row r="609" spans="1:6" s="45" customFormat="1" x14ac:dyDescent="0.2">
      <c r="A609" s="202"/>
      <c r="B609" s="124" t="s">
        <v>391</v>
      </c>
      <c r="C609" s="196" t="s">
        <v>244</v>
      </c>
      <c r="D609" s="201">
        <v>210</v>
      </c>
      <c r="E609" s="183">
        <v>0</v>
      </c>
      <c r="F609" s="185">
        <f>D609*E609</f>
        <v>0</v>
      </c>
    </row>
    <row r="610" spans="1:6" s="45" customFormat="1" x14ac:dyDescent="0.2">
      <c r="A610" s="203"/>
      <c r="B610" s="103"/>
      <c r="C610" s="195"/>
      <c r="D610" s="200"/>
      <c r="E610" s="193"/>
      <c r="F610" s="186"/>
    </row>
    <row r="611" spans="1:6" s="45" customFormat="1" x14ac:dyDescent="0.2">
      <c r="A611" s="202"/>
      <c r="B611" s="124" t="s">
        <v>392</v>
      </c>
      <c r="C611" s="194" t="s">
        <v>244</v>
      </c>
      <c r="D611" s="201">
        <v>180</v>
      </c>
      <c r="E611" s="183">
        <v>0</v>
      </c>
      <c r="F611" s="185">
        <f>D611*E611</f>
        <v>0</v>
      </c>
    </row>
    <row r="612" spans="1:6" s="45" customFormat="1" x14ac:dyDescent="0.2">
      <c r="A612" s="203"/>
      <c r="B612" s="103"/>
      <c r="C612" s="194"/>
      <c r="D612" s="199"/>
      <c r="E612" s="184"/>
      <c r="F612" s="186"/>
    </row>
    <row r="613" spans="1:6" s="45" customFormat="1" x14ac:dyDescent="0.2">
      <c r="A613" s="116" t="s">
        <v>364</v>
      </c>
      <c r="B613" s="119" t="s">
        <v>365</v>
      </c>
      <c r="C613" s="187"/>
      <c r="D613" s="187"/>
      <c r="E613" s="187"/>
      <c r="F613" s="188"/>
    </row>
    <row r="614" spans="1:6" s="45" customFormat="1" x14ac:dyDescent="0.2">
      <c r="A614" s="116"/>
      <c r="B614" s="119"/>
      <c r="C614" s="191"/>
      <c r="D614" s="191"/>
      <c r="E614" s="191"/>
      <c r="F614" s="192"/>
    </row>
    <row r="615" spans="1:6" s="45" customFormat="1" x14ac:dyDescent="0.2">
      <c r="A615" s="202"/>
      <c r="B615" s="124" t="s">
        <v>384</v>
      </c>
      <c r="C615" s="194" t="s">
        <v>41</v>
      </c>
      <c r="D615" s="199">
        <v>1</v>
      </c>
      <c r="E615" s="183">
        <v>0</v>
      </c>
      <c r="F615" s="185">
        <f>D615*E615</f>
        <v>0</v>
      </c>
    </row>
    <row r="616" spans="1:6" s="45" customFormat="1" x14ac:dyDescent="0.2">
      <c r="A616" s="203"/>
      <c r="B616" s="103"/>
      <c r="C616" s="195"/>
      <c r="D616" s="200"/>
      <c r="E616" s="184"/>
      <c r="F616" s="186"/>
    </row>
    <row r="617" spans="1:6" s="45" customFormat="1" x14ac:dyDescent="0.2">
      <c r="A617" s="202"/>
      <c r="B617" s="124" t="s">
        <v>387</v>
      </c>
      <c r="C617" s="194" t="s">
        <v>41</v>
      </c>
      <c r="D617" s="201">
        <v>1</v>
      </c>
      <c r="E617" s="183">
        <v>0</v>
      </c>
      <c r="F617" s="185">
        <f>D617*E617</f>
        <v>0</v>
      </c>
    </row>
    <row r="618" spans="1:6" s="45" customFormat="1" x14ac:dyDescent="0.2">
      <c r="A618" s="203"/>
      <c r="B618" s="103"/>
      <c r="C618" s="195"/>
      <c r="D618" s="200"/>
      <c r="E618" s="184"/>
      <c r="F618" s="186"/>
    </row>
    <row r="619" spans="1:6" s="45" customFormat="1" x14ac:dyDescent="0.2">
      <c r="A619" s="202"/>
      <c r="B619" s="124" t="s">
        <v>388</v>
      </c>
      <c r="C619" s="196" t="s">
        <v>41</v>
      </c>
      <c r="D619" s="201">
        <v>2</v>
      </c>
      <c r="E619" s="183">
        <v>0</v>
      </c>
      <c r="F619" s="185">
        <f>D619*E619</f>
        <v>0</v>
      </c>
    </row>
    <row r="620" spans="1:6" s="45" customFormat="1" x14ac:dyDescent="0.2">
      <c r="A620" s="203"/>
      <c r="B620" s="103"/>
      <c r="C620" s="195"/>
      <c r="D620" s="200"/>
      <c r="E620" s="184"/>
      <c r="F620" s="186"/>
    </row>
    <row r="621" spans="1:6" s="45" customFormat="1" x14ac:dyDescent="0.2">
      <c r="A621" s="202"/>
      <c r="B621" s="124" t="s">
        <v>389</v>
      </c>
      <c r="C621" s="194" t="s">
        <v>41</v>
      </c>
      <c r="D621" s="201">
        <v>1</v>
      </c>
      <c r="E621" s="183">
        <v>0</v>
      </c>
      <c r="F621" s="185">
        <f>D621*E621</f>
        <v>0</v>
      </c>
    </row>
    <row r="622" spans="1:6" s="45" customFormat="1" x14ac:dyDescent="0.2">
      <c r="A622" s="203"/>
      <c r="B622" s="103"/>
      <c r="C622" s="195"/>
      <c r="D622" s="200"/>
      <c r="E622" s="184"/>
      <c r="F622" s="186"/>
    </row>
    <row r="623" spans="1:6" s="45" customFormat="1" x14ac:dyDescent="0.2">
      <c r="A623" s="202"/>
      <c r="B623" s="124" t="s">
        <v>391</v>
      </c>
      <c r="C623" s="194" t="s">
        <v>244</v>
      </c>
      <c r="D623" s="201">
        <v>80</v>
      </c>
      <c r="E623" s="183">
        <v>0</v>
      </c>
      <c r="F623" s="185">
        <f>D623*E623</f>
        <v>0</v>
      </c>
    </row>
    <row r="624" spans="1:6" s="45" customFormat="1" x14ac:dyDescent="0.2">
      <c r="A624" s="203"/>
      <c r="B624" s="103"/>
      <c r="C624" s="195"/>
      <c r="D624" s="200"/>
      <c r="E624" s="184"/>
      <c r="F624" s="186"/>
    </row>
    <row r="625" spans="1:6" s="45" customFormat="1" x14ac:dyDescent="0.2">
      <c r="A625" s="202"/>
      <c r="B625" s="124" t="s">
        <v>392</v>
      </c>
      <c r="C625" s="194" t="s">
        <v>244</v>
      </c>
      <c r="D625" s="201">
        <v>55</v>
      </c>
      <c r="E625" s="183">
        <v>0</v>
      </c>
      <c r="F625" s="185">
        <f>D625*E625</f>
        <v>0</v>
      </c>
    </row>
    <row r="626" spans="1:6" s="45" customFormat="1" x14ac:dyDescent="0.2">
      <c r="A626" s="203"/>
      <c r="B626" s="103"/>
      <c r="C626" s="194"/>
      <c r="D626" s="199"/>
      <c r="E626" s="184"/>
      <c r="F626" s="186"/>
    </row>
    <row r="627" spans="1:6" s="45" customFormat="1" x14ac:dyDescent="0.2">
      <c r="A627" s="116" t="s">
        <v>368</v>
      </c>
      <c r="B627" s="21" t="s">
        <v>52</v>
      </c>
      <c r="C627" s="187"/>
      <c r="D627" s="187"/>
      <c r="E627" s="187"/>
      <c r="F627" s="188"/>
    </row>
    <row r="628" spans="1:6" s="45" customFormat="1" x14ac:dyDescent="0.2">
      <c r="A628" s="117"/>
      <c r="B628" s="113"/>
      <c r="C628" s="191"/>
      <c r="D628" s="191"/>
      <c r="E628" s="191"/>
      <c r="F628" s="192"/>
    </row>
    <row r="629" spans="1:6" s="45" customFormat="1" x14ac:dyDescent="0.2">
      <c r="A629" s="202"/>
      <c r="B629" s="124" t="s">
        <v>392</v>
      </c>
      <c r="C629" s="194" t="s">
        <v>244</v>
      </c>
      <c r="D629" s="199">
        <v>15</v>
      </c>
      <c r="E629" s="183">
        <v>0</v>
      </c>
      <c r="F629" s="185">
        <f>D629*E629</f>
        <v>0</v>
      </c>
    </row>
    <row r="630" spans="1:6" s="45" customFormat="1" x14ac:dyDescent="0.2">
      <c r="A630" s="203"/>
      <c r="B630" s="103"/>
      <c r="C630" s="194"/>
      <c r="D630" s="199"/>
      <c r="E630" s="184"/>
      <c r="F630" s="186"/>
    </row>
    <row r="631" spans="1:6" s="45" customFormat="1" x14ac:dyDescent="0.2">
      <c r="A631" s="128" t="s">
        <v>371</v>
      </c>
      <c r="B631" s="106" t="s">
        <v>64</v>
      </c>
      <c r="C631" s="187"/>
      <c r="D631" s="187"/>
      <c r="E631" s="187"/>
      <c r="F631" s="188"/>
    </row>
    <row r="632" spans="1:6" s="45" customFormat="1" x14ac:dyDescent="0.2">
      <c r="A632" s="129"/>
      <c r="B632" s="106" t="s">
        <v>65</v>
      </c>
      <c r="C632" s="189"/>
      <c r="D632" s="189"/>
      <c r="E632" s="189"/>
      <c r="F632" s="190"/>
    </row>
    <row r="633" spans="1:6" s="45" customFormat="1" x14ac:dyDescent="0.2">
      <c r="A633" s="130"/>
      <c r="B633" s="110"/>
      <c r="C633" s="189"/>
      <c r="D633" s="189"/>
      <c r="E633" s="189"/>
      <c r="F633" s="190"/>
    </row>
    <row r="634" spans="1:6" s="45" customFormat="1" x14ac:dyDescent="0.2">
      <c r="A634" s="173"/>
      <c r="B634" s="118"/>
      <c r="C634" s="189"/>
      <c r="D634" s="189"/>
      <c r="E634" s="189"/>
      <c r="F634" s="190"/>
    </row>
    <row r="635" spans="1:6" s="45" customFormat="1" x14ac:dyDescent="0.2">
      <c r="A635" s="129" t="s">
        <v>374</v>
      </c>
      <c r="B635" s="106" t="s">
        <v>129</v>
      </c>
      <c r="C635" s="189"/>
      <c r="D635" s="189"/>
      <c r="E635" s="189"/>
      <c r="F635" s="190"/>
    </row>
    <row r="636" spans="1:6" s="45" customFormat="1" x14ac:dyDescent="0.2">
      <c r="A636" s="130"/>
      <c r="B636" s="118"/>
      <c r="C636" s="189"/>
      <c r="D636" s="189"/>
      <c r="E636" s="189"/>
      <c r="F636" s="190"/>
    </row>
    <row r="637" spans="1:6" s="45" customFormat="1" x14ac:dyDescent="0.2">
      <c r="A637" s="130"/>
      <c r="B637" s="114"/>
      <c r="C637" s="189"/>
      <c r="D637" s="189"/>
      <c r="E637" s="189"/>
      <c r="F637" s="190"/>
    </row>
    <row r="638" spans="1:6" s="45" customFormat="1" x14ac:dyDescent="0.2">
      <c r="A638" s="129"/>
      <c r="B638" s="114"/>
      <c r="C638" s="189"/>
      <c r="D638" s="189"/>
      <c r="E638" s="189"/>
      <c r="F638" s="190"/>
    </row>
    <row r="639" spans="1:6" s="45" customFormat="1" x14ac:dyDescent="0.2">
      <c r="A639" s="129" t="s">
        <v>377</v>
      </c>
      <c r="B639" s="121" t="s">
        <v>143</v>
      </c>
      <c r="C639" s="189"/>
      <c r="D639" s="189"/>
      <c r="E639" s="189"/>
      <c r="F639" s="190"/>
    </row>
    <row r="640" spans="1:6" s="45" customFormat="1" x14ac:dyDescent="0.2">
      <c r="A640" s="129"/>
      <c r="B640" s="121" t="s">
        <v>144</v>
      </c>
      <c r="C640" s="189"/>
      <c r="D640" s="189"/>
      <c r="E640" s="189"/>
      <c r="F640" s="190"/>
    </row>
    <row r="641" spans="1:6" s="45" customFormat="1" x14ac:dyDescent="0.2">
      <c r="A641" s="131"/>
      <c r="B641" s="135"/>
      <c r="C641" s="191"/>
      <c r="D641" s="191"/>
      <c r="E641" s="191"/>
      <c r="F641" s="192"/>
    </row>
    <row r="642" spans="1:6" s="45" customFormat="1" x14ac:dyDescent="0.2">
      <c r="A642" s="202"/>
      <c r="B642" s="124" t="s">
        <v>392</v>
      </c>
      <c r="C642" s="195" t="s">
        <v>244</v>
      </c>
      <c r="D642" s="199">
        <v>50</v>
      </c>
      <c r="E642" s="183">
        <v>0</v>
      </c>
      <c r="F642" s="185">
        <f>D642*E642</f>
        <v>0</v>
      </c>
    </row>
    <row r="643" spans="1:6" s="45" customFormat="1" x14ac:dyDescent="0.2">
      <c r="A643" s="203"/>
      <c r="B643" s="103"/>
      <c r="C643" s="196"/>
      <c r="D643" s="199"/>
      <c r="E643" s="184"/>
      <c r="F643" s="186"/>
    </row>
    <row r="644" spans="1:6" s="45" customFormat="1" x14ac:dyDescent="0.2">
      <c r="A644" s="115"/>
      <c r="B644" s="123" t="s">
        <v>378</v>
      </c>
      <c r="C644" s="187"/>
      <c r="D644" s="187"/>
      <c r="E644" s="187"/>
      <c r="F644" s="188"/>
    </row>
    <row r="645" spans="1:6" s="45" customFormat="1" x14ac:dyDescent="0.2">
      <c r="A645" s="115"/>
      <c r="B645" s="60"/>
      <c r="C645" s="191"/>
      <c r="D645" s="191"/>
      <c r="E645" s="191"/>
      <c r="F645" s="192"/>
    </row>
    <row r="646" spans="1:6" s="45" customFormat="1" x14ac:dyDescent="0.2">
      <c r="A646" s="202"/>
      <c r="B646" s="124" t="s">
        <v>393</v>
      </c>
      <c r="C646" s="195" t="s">
        <v>41</v>
      </c>
      <c r="D646" s="199">
        <v>1</v>
      </c>
      <c r="E646" s="183">
        <v>0</v>
      </c>
      <c r="F646" s="185">
        <f>D646*E646</f>
        <v>0</v>
      </c>
    </row>
    <row r="647" spans="1:6" s="45" customFormat="1" x14ac:dyDescent="0.2">
      <c r="A647" s="203"/>
      <c r="B647" s="103"/>
      <c r="C647" s="197"/>
      <c r="D647" s="200"/>
      <c r="E647" s="184"/>
      <c r="F647" s="186"/>
    </row>
    <row r="648" spans="1:6" s="45" customFormat="1" x14ac:dyDescent="0.2">
      <c r="A648" s="202"/>
      <c r="B648" s="124" t="s">
        <v>394</v>
      </c>
      <c r="C648" s="194" t="s">
        <v>41</v>
      </c>
      <c r="D648" s="201">
        <v>1</v>
      </c>
      <c r="E648" s="183">
        <v>0</v>
      </c>
      <c r="F648" s="185">
        <f>D648*E648</f>
        <v>0</v>
      </c>
    </row>
    <row r="649" spans="1:6" s="45" customFormat="1" x14ac:dyDescent="0.2">
      <c r="A649" s="203"/>
      <c r="B649" s="103"/>
      <c r="C649" s="195"/>
      <c r="D649" s="200"/>
      <c r="E649" s="184"/>
      <c r="F649" s="186"/>
    </row>
    <row r="650" spans="1:6" s="45" customFormat="1" x14ac:dyDescent="0.2">
      <c r="A650" s="202"/>
      <c r="B650" s="124" t="s">
        <v>395</v>
      </c>
      <c r="C650" s="196" t="s">
        <v>41</v>
      </c>
      <c r="D650" s="201">
        <v>2</v>
      </c>
      <c r="E650" s="183">
        <v>0</v>
      </c>
      <c r="F650" s="185">
        <f>D650*E650</f>
        <v>0</v>
      </c>
    </row>
    <row r="651" spans="1:6" s="45" customFormat="1" ht="12.75" thickBot="1" x14ac:dyDescent="0.25">
      <c r="A651" s="203"/>
      <c r="B651" s="103"/>
      <c r="C651" s="198"/>
      <c r="D651" s="200"/>
      <c r="E651" s="184"/>
      <c r="F651" s="186"/>
    </row>
    <row r="652" spans="1:6" s="136" customFormat="1" ht="21.95" customHeight="1" thickBot="1" x14ac:dyDescent="0.25">
      <c r="A652" s="157"/>
      <c r="B652" s="158" t="s">
        <v>396</v>
      </c>
      <c r="C652" s="159" t="s">
        <v>177</v>
      </c>
      <c r="D652" s="159" t="s">
        <v>177</v>
      </c>
      <c r="E652" s="159" t="s">
        <v>177</v>
      </c>
      <c r="F652" s="160">
        <f>SUM(F595:F612,F615:F626,F629,F642,F646:F651)</f>
        <v>0</v>
      </c>
    </row>
    <row r="653" spans="1:6" s="45" customFormat="1" x14ac:dyDescent="0.2">
      <c r="A653" s="52"/>
      <c r="B653" s="17"/>
      <c r="E653" s="46"/>
      <c r="F653" s="46"/>
    </row>
    <row r="654" spans="1:6" s="45" customFormat="1" x14ac:dyDescent="0.2">
      <c r="A654" s="52"/>
      <c r="B654" s="17"/>
      <c r="E654" s="46"/>
      <c r="F654" s="46"/>
    </row>
    <row r="655" spans="1:6" s="45" customFormat="1" x14ac:dyDescent="0.2">
      <c r="A655" s="52"/>
      <c r="B655" s="17"/>
      <c r="E655" s="46"/>
      <c r="F655" s="46"/>
    </row>
    <row r="656" spans="1:6" s="137" customFormat="1" ht="24.95" customHeight="1" x14ac:dyDescent="0.2">
      <c r="A656" s="161" t="s">
        <v>0</v>
      </c>
      <c r="B656" s="162" t="s">
        <v>359</v>
      </c>
      <c r="E656" s="138"/>
      <c r="F656" s="138"/>
    </row>
    <row r="657" spans="1:7" s="146" customFormat="1" ht="15" customHeight="1" x14ac:dyDescent="0.2">
      <c r="A657" s="139" t="s">
        <v>360</v>
      </c>
      <c r="B657" s="140" t="s">
        <v>2</v>
      </c>
      <c r="C657" s="141" t="s">
        <v>3</v>
      </c>
      <c r="D657" s="142" t="s">
        <v>4</v>
      </c>
      <c r="E657" s="143" t="s">
        <v>5</v>
      </c>
      <c r="F657" s="144" t="s">
        <v>6</v>
      </c>
      <c r="G657" s="145"/>
    </row>
    <row r="658" spans="1:7" x14ac:dyDescent="0.2">
      <c r="A658" s="116" t="s">
        <v>361</v>
      </c>
      <c r="B658" s="120" t="s">
        <v>7</v>
      </c>
      <c r="C658" s="187"/>
      <c r="D658" s="187"/>
      <c r="E658" s="187"/>
      <c r="F658" s="188"/>
    </row>
    <row r="659" spans="1:7" x14ac:dyDescent="0.2">
      <c r="A659" s="116"/>
      <c r="B659" s="114"/>
      <c r="C659" s="191"/>
      <c r="D659" s="191"/>
      <c r="E659" s="191"/>
      <c r="F659" s="192"/>
    </row>
    <row r="660" spans="1:7" x14ac:dyDescent="0.2">
      <c r="A660" s="202"/>
      <c r="B660" s="124" t="s">
        <v>362</v>
      </c>
      <c r="C660" s="194" t="s">
        <v>244</v>
      </c>
      <c r="D660" s="199">
        <v>25</v>
      </c>
      <c r="E660" s="183">
        <v>0</v>
      </c>
      <c r="F660" s="185">
        <f>D660*E660</f>
        <v>0</v>
      </c>
    </row>
    <row r="661" spans="1:7" x14ac:dyDescent="0.2">
      <c r="A661" s="203"/>
      <c r="B661" s="103"/>
      <c r="C661" s="195"/>
      <c r="D661" s="200"/>
      <c r="E661" s="193"/>
      <c r="F661" s="186"/>
    </row>
    <row r="662" spans="1:7" x14ac:dyDescent="0.2">
      <c r="A662" s="208"/>
      <c r="B662" s="124" t="s">
        <v>363</v>
      </c>
      <c r="C662" s="196" t="s">
        <v>41</v>
      </c>
      <c r="D662" s="201">
        <v>1</v>
      </c>
      <c r="E662" s="183">
        <v>0</v>
      </c>
      <c r="F662" s="185">
        <f>D662*E662</f>
        <v>0</v>
      </c>
    </row>
    <row r="663" spans="1:7" x14ac:dyDescent="0.2">
      <c r="A663" s="209"/>
      <c r="B663" s="103"/>
      <c r="C663" s="195"/>
      <c r="D663" s="200"/>
      <c r="E663" s="193"/>
      <c r="F663" s="186"/>
    </row>
    <row r="664" spans="1:7" x14ac:dyDescent="0.2">
      <c r="A664" s="116" t="s">
        <v>364</v>
      </c>
      <c r="B664" s="119" t="s">
        <v>365</v>
      </c>
      <c r="C664" s="187"/>
      <c r="D664" s="187"/>
      <c r="E664" s="187"/>
      <c r="F664" s="188"/>
    </row>
    <row r="665" spans="1:7" x14ac:dyDescent="0.2">
      <c r="A665" s="116"/>
      <c r="B665" s="119"/>
      <c r="C665" s="191"/>
      <c r="D665" s="191"/>
      <c r="E665" s="191"/>
      <c r="F665" s="192"/>
    </row>
    <row r="666" spans="1:7" x14ac:dyDescent="0.2">
      <c r="A666" s="202"/>
      <c r="B666" s="124" t="s">
        <v>366</v>
      </c>
      <c r="C666" s="194" t="s">
        <v>244</v>
      </c>
      <c r="D666" s="199">
        <v>20</v>
      </c>
      <c r="E666" s="183">
        <v>0</v>
      </c>
      <c r="F666" s="185">
        <f>D666*E666</f>
        <v>0</v>
      </c>
    </row>
    <row r="667" spans="1:7" x14ac:dyDescent="0.2">
      <c r="A667" s="203"/>
      <c r="B667" s="103"/>
      <c r="C667" s="195"/>
      <c r="D667" s="200"/>
      <c r="E667" s="193"/>
      <c r="F667" s="186"/>
    </row>
    <row r="668" spans="1:7" x14ac:dyDescent="0.2">
      <c r="A668" s="202"/>
      <c r="B668" s="124" t="s">
        <v>367</v>
      </c>
      <c r="C668" s="194" t="s">
        <v>41</v>
      </c>
      <c r="D668" s="199">
        <v>1</v>
      </c>
      <c r="E668" s="183">
        <v>0</v>
      </c>
      <c r="F668" s="185">
        <f>D668*E668</f>
        <v>0</v>
      </c>
    </row>
    <row r="669" spans="1:7" x14ac:dyDescent="0.2">
      <c r="A669" s="203"/>
      <c r="B669" s="105"/>
      <c r="C669" s="195"/>
      <c r="D669" s="200"/>
      <c r="E669" s="193"/>
      <c r="F669" s="186"/>
    </row>
    <row r="670" spans="1:7" x14ac:dyDescent="0.2">
      <c r="A670" s="104" t="s">
        <v>368</v>
      </c>
      <c r="B670" s="108" t="s">
        <v>52</v>
      </c>
      <c r="C670" s="187"/>
      <c r="D670" s="187"/>
      <c r="E670" s="187"/>
      <c r="F670" s="188"/>
    </row>
    <row r="671" spans="1:7" x14ac:dyDescent="0.2">
      <c r="A671" s="107"/>
      <c r="B671" s="111"/>
      <c r="C671" s="191"/>
      <c r="D671" s="191"/>
      <c r="E671" s="191"/>
      <c r="F671" s="192"/>
    </row>
    <row r="672" spans="1:7" x14ac:dyDescent="0.2">
      <c r="A672" s="202"/>
      <c r="B672" s="105" t="s">
        <v>369</v>
      </c>
      <c r="C672" s="196" t="s">
        <v>244</v>
      </c>
      <c r="D672" s="201">
        <v>30</v>
      </c>
      <c r="E672" s="183">
        <v>0</v>
      </c>
      <c r="F672" s="185">
        <f>D672*E672</f>
        <v>0</v>
      </c>
    </row>
    <row r="673" spans="1:6" x14ac:dyDescent="0.2">
      <c r="A673" s="203"/>
      <c r="B673" s="103"/>
      <c r="C673" s="195"/>
      <c r="D673" s="200"/>
      <c r="E673" s="193"/>
      <c r="F673" s="186"/>
    </row>
    <row r="674" spans="1:6" x14ac:dyDescent="0.2">
      <c r="A674" s="202"/>
      <c r="B674" s="124" t="s">
        <v>370</v>
      </c>
      <c r="C674" s="194" t="s">
        <v>41</v>
      </c>
      <c r="D674" s="199">
        <v>1</v>
      </c>
      <c r="E674" s="183">
        <v>0</v>
      </c>
      <c r="F674" s="185">
        <f>D674*E674</f>
        <v>0</v>
      </c>
    </row>
    <row r="675" spans="1:6" x14ac:dyDescent="0.2">
      <c r="A675" s="203"/>
      <c r="B675" s="105"/>
      <c r="C675" s="195"/>
      <c r="D675" s="200"/>
      <c r="E675" s="193"/>
      <c r="F675" s="186"/>
    </row>
    <row r="676" spans="1:6" x14ac:dyDescent="0.2">
      <c r="A676" s="104" t="s">
        <v>371</v>
      </c>
      <c r="B676" s="108" t="s">
        <v>64</v>
      </c>
      <c r="C676" s="187"/>
      <c r="D676" s="187"/>
      <c r="E676" s="187"/>
      <c r="F676" s="188"/>
    </row>
    <row r="677" spans="1:6" x14ac:dyDescent="0.2">
      <c r="A677" s="104"/>
      <c r="B677" s="112" t="s">
        <v>65</v>
      </c>
      <c r="C677" s="189"/>
      <c r="D677" s="189"/>
      <c r="E677" s="189"/>
      <c r="F677" s="190"/>
    </row>
    <row r="678" spans="1:6" x14ac:dyDescent="0.2">
      <c r="A678" s="107"/>
      <c r="B678" s="111"/>
      <c r="C678" s="191"/>
      <c r="D678" s="191"/>
      <c r="E678" s="191"/>
      <c r="F678" s="192"/>
    </row>
    <row r="679" spans="1:6" x14ac:dyDescent="0.2">
      <c r="A679" s="202"/>
      <c r="B679" s="105" t="s">
        <v>372</v>
      </c>
      <c r="C679" s="196" t="s">
        <v>244</v>
      </c>
      <c r="D679" s="201">
        <v>30</v>
      </c>
      <c r="E679" s="183">
        <v>0</v>
      </c>
      <c r="F679" s="185">
        <f>D679*E679</f>
        <v>0</v>
      </c>
    </row>
    <row r="680" spans="1:6" x14ac:dyDescent="0.2">
      <c r="A680" s="203"/>
      <c r="B680" s="103"/>
      <c r="C680" s="195"/>
      <c r="D680" s="200"/>
      <c r="E680" s="193"/>
      <c r="F680" s="186"/>
    </row>
    <row r="681" spans="1:6" x14ac:dyDescent="0.2">
      <c r="A681" s="202"/>
      <c r="B681" s="124" t="s">
        <v>373</v>
      </c>
      <c r="C681" s="194" t="s">
        <v>41</v>
      </c>
      <c r="D681" s="199">
        <v>1</v>
      </c>
      <c r="E681" s="183">
        <v>0</v>
      </c>
      <c r="F681" s="185">
        <f>D681*E681</f>
        <v>0</v>
      </c>
    </row>
    <row r="682" spans="1:6" x14ac:dyDescent="0.2">
      <c r="A682" s="203"/>
      <c r="B682" s="105"/>
      <c r="C682" s="194"/>
      <c r="D682" s="199"/>
      <c r="E682" s="193"/>
      <c r="F682" s="186"/>
    </row>
    <row r="683" spans="1:6" x14ac:dyDescent="0.2">
      <c r="A683" s="104" t="s">
        <v>374</v>
      </c>
      <c r="B683" s="108" t="s">
        <v>129</v>
      </c>
      <c r="C683" s="187"/>
      <c r="D683" s="187"/>
      <c r="E683" s="187"/>
      <c r="F683" s="188"/>
    </row>
    <row r="684" spans="1:6" x14ac:dyDescent="0.2">
      <c r="A684" s="107"/>
      <c r="B684" s="109"/>
      <c r="C684" s="191"/>
      <c r="D684" s="191"/>
      <c r="E684" s="191"/>
      <c r="F684" s="192"/>
    </row>
    <row r="685" spans="1:6" x14ac:dyDescent="0.2">
      <c r="A685" s="202"/>
      <c r="B685" s="124" t="s">
        <v>372</v>
      </c>
      <c r="C685" s="194" t="s">
        <v>244</v>
      </c>
      <c r="D685" s="199">
        <v>120</v>
      </c>
      <c r="E685" s="183">
        <v>0</v>
      </c>
      <c r="F685" s="185">
        <f>D685*E685</f>
        <v>0</v>
      </c>
    </row>
    <row r="686" spans="1:6" x14ac:dyDescent="0.2">
      <c r="A686" s="203"/>
      <c r="B686" s="103"/>
      <c r="C686" s="195"/>
      <c r="D686" s="200"/>
      <c r="E686" s="193"/>
      <c r="F686" s="186"/>
    </row>
    <row r="687" spans="1:6" x14ac:dyDescent="0.2">
      <c r="A687" s="202"/>
      <c r="B687" s="124" t="s">
        <v>373</v>
      </c>
      <c r="C687" s="196" t="s">
        <v>41</v>
      </c>
      <c r="D687" s="199">
        <v>4</v>
      </c>
      <c r="E687" s="183">
        <v>0</v>
      </c>
      <c r="F687" s="185">
        <f>D687*E687</f>
        <v>0</v>
      </c>
    </row>
    <row r="688" spans="1:6" x14ac:dyDescent="0.2">
      <c r="A688" s="203"/>
      <c r="B688" s="103"/>
      <c r="C688" s="195"/>
      <c r="D688" s="200"/>
      <c r="E688" s="193"/>
      <c r="F688" s="186"/>
    </row>
    <row r="689" spans="1:6" x14ac:dyDescent="0.2">
      <c r="A689" s="202"/>
      <c r="B689" s="124" t="s">
        <v>375</v>
      </c>
      <c r="C689" s="196" t="s">
        <v>244</v>
      </c>
      <c r="D689" s="199">
        <v>120</v>
      </c>
      <c r="E689" s="183">
        <v>0</v>
      </c>
      <c r="F689" s="185">
        <f>D689*E689</f>
        <v>0</v>
      </c>
    </row>
    <row r="690" spans="1:6" x14ac:dyDescent="0.2">
      <c r="A690" s="203"/>
      <c r="B690" s="103"/>
      <c r="C690" s="195"/>
      <c r="D690" s="200"/>
      <c r="E690" s="193"/>
      <c r="F690" s="186"/>
    </row>
    <row r="691" spans="1:6" x14ac:dyDescent="0.2">
      <c r="A691" s="202"/>
      <c r="B691" s="124" t="s">
        <v>376</v>
      </c>
      <c r="C691" s="196" t="s">
        <v>41</v>
      </c>
      <c r="D691" s="199">
        <v>4</v>
      </c>
      <c r="E691" s="183">
        <v>0</v>
      </c>
      <c r="F691" s="185">
        <f>D691*E691</f>
        <v>0</v>
      </c>
    </row>
    <row r="692" spans="1:6" x14ac:dyDescent="0.2">
      <c r="A692" s="203"/>
      <c r="B692" s="103"/>
      <c r="C692" s="194"/>
      <c r="D692" s="199"/>
      <c r="E692" s="193"/>
      <c r="F692" s="186"/>
    </row>
    <row r="693" spans="1:6" x14ac:dyDescent="0.2">
      <c r="A693" s="116" t="s">
        <v>377</v>
      </c>
      <c r="B693" s="121" t="s">
        <v>143</v>
      </c>
      <c r="C693" s="187"/>
      <c r="D693" s="187"/>
      <c r="E693" s="187"/>
      <c r="F693" s="188"/>
    </row>
    <row r="694" spans="1:6" x14ac:dyDescent="0.2">
      <c r="A694" s="116"/>
      <c r="B694" s="121" t="s">
        <v>144</v>
      </c>
      <c r="C694" s="189"/>
      <c r="D694" s="189"/>
      <c r="E694" s="189"/>
      <c r="F694" s="190"/>
    </row>
    <row r="695" spans="1:6" ht="12.75" customHeight="1" x14ac:dyDescent="0.2">
      <c r="A695" s="115"/>
      <c r="B695" s="135"/>
      <c r="C695" s="191"/>
      <c r="D695" s="191"/>
      <c r="E695" s="191"/>
      <c r="F695" s="192"/>
    </row>
    <row r="696" spans="1:6" x14ac:dyDescent="0.2">
      <c r="A696" s="202"/>
      <c r="B696" s="124" t="s">
        <v>369</v>
      </c>
      <c r="C696" s="194" t="s">
        <v>244</v>
      </c>
      <c r="D696" s="199">
        <v>20</v>
      </c>
      <c r="E696" s="183">
        <v>0</v>
      </c>
      <c r="F696" s="185">
        <f>D696*E696</f>
        <v>0</v>
      </c>
    </row>
    <row r="697" spans="1:6" x14ac:dyDescent="0.2">
      <c r="A697" s="203"/>
      <c r="B697" s="103"/>
      <c r="C697" s="195"/>
      <c r="D697" s="200"/>
      <c r="E697" s="193"/>
      <c r="F697" s="186"/>
    </row>
    <row r="698" spans="1:6" x14ac:dyDescent="0.2">
      <c r="A698" s="202"/>
      <c r="B698" s="124" t="s">
        <v>370</v>
      </c>
      <c r="C698" s="196" t="s">
        <v>41</v>
      </c>
      <c r="D698" s="199">
        <v>1</v>
      </c>
      <c r="E698" s="183">
        <v>0</v>
      </c>
      <c r="F698" s="185">
        <f>D698*E698</f>
        <v>0</v>
      </c>
    </row>
    <row r="699" spans="1:6" x14ac:dyDescent="0.2">
      <c r="A699" s="203"/>
      <c r="B699" s="103"/>
      <c r="C699" s="195"/>
      <c r="D699" s="200"/>
      <c r="E699" s="193"/>
      <c r="F699" s="186"/>
    </row>
    <row r="700" spans="1:6" x14ac:dyDescent="0.2">
      <c r="A700" s="122">
        <v>43466</v>
      </c>
      <c r="B700" s="123" t="s">
        <v>378</v>
      </c>
      <c r="C700" s="187"/>
      <c r="D700" s="187"/>
      <c r="E700" s="187"/>
      <c r="F700" s="188"/>
    </row>
    <row r="701" spans="1:6" x14ac:dyDescent="0.2">
      <c r="A701" s="115"/>
      <c r="B701" s="60"/>
      <c r="C701" s="191"/>
      <c r="D701" s="191"/>
      <c r="E701" s="191"/>
      <c r="F701" s="192"/>
    </row>
    <row r="702" spans="1:6" x14ac:dyDescent="0.2">
      <c r="A702" s="202"/>
      <c r="B702" s="124" t="s">
        <v>379</v>
      </c>
      <c r="C702" s="196" t="s">
        <v>41</v>
      </c>
      <c r="D702" s="201">
        <v>1</v>
      </c>
      <c r="E702" s="183">
        <v>0</v>
      </c>
      <c r="F702" s="185">
        <f>D702*E702</f>
        <v>0</v>
      </c>
    </row>
    <row r="703" spans="1:6" x14ac:dyDescent="0.2">
      <c r="A703" s="203"/>
      <c r="B703" s="103"/>
      <c r="C703" s="195"/>
      <c r="D703" s="200"/>
      <c r="E703" s="193"/>
      <c r="F703" s="186"/>
    </row>
    <row r="704" spans="1:6" x14ac:dyDescent="0.2">
      <c r="A704" s="202"/>
      <c r="B704" s="124" t="s">
        <v>380</v>
      </c>
      <c r="C704" s="196" t="s">
        <v>41</v>
      </c>
      <c r="D704" s="199">
        <v>1</v>
      </c>
      <c r="E704" s="183">
        <v>0</v>
      </c>
      <c r="F704" s="185">
        <f>D704*E704</f>
        <v>0</v>
      </c>
    </row>
    <row r="705" spans="1:6" ht="12.75" thickBot="1" x14ac:dyDescent="0.25">
      <c r="A705" s="207"/>
      <c r="B705" s="105"/>
      <c r="C705" s="194"/>
      <c r="D705" s="199"/>
      <c r="E705" s="193"/>
      <c r="F705" s="186"/>
    </row>
    <row r="706" spans="1:6" s="136" customFormat="1" ht="21.95" customHeight="1" thickBot="1" x14ac:dyDescent="0.25">
      <c r="A706" s="157"/>
      <c r="B706" s="158" t="s">
        <v>382</v>
      </c>
      <c r="C706" s="159" t="s">
        <v>177</v>
      </c>
      <c r="D706" s="159" t="s">
        <v>177</v>
      </c>
      <c r="E706" s="159" t="s">
        <v>177</v>
      </c>
      <c r="F706" s="160">
        <f>SUM(F660:F663,F666:F669,F672:F675,F679:F682,F685:F692,F696:F699,F702:F705)</f>
        <v>0</v>
      </c>
    </row>
    <row r="707" spans="1:6" s="45" customFormat="1" x14ac:dyDescent="0.2">
      <c r="A707" s="52"/>
      <c r="B707" s="17"/>
      <c r="E707" s="46"/>
      <c r="F707" s="46"/>
    </row>
    <row r="708" spans="1:6" s="45" customFormat="1" x14ac:dyDescent="0.2">
      <c r="A708" s="52"/>
      <c r="B708" s="17"/>
      <c r="E708" s="46"/>
      <c r="F708" s="46"/>
    </row>
    <row r="709" spans="1:6" s="45" customFormat="1" x14ac:dyDescent="0.2">
      <c r="A709" s="52"/>
      <c r="B709" s="17"/>
      <c r="E709" s="46"/>
      <c r="F709" s="46"/>
    </row>
    <row r="710" spans="1:6" s="45" customFormat="1" ht="21.95" customHeight="1" x14ac:dyDescent="0.25">
      <c r="A710" s="52"/>
      <c r="B710" s="170" t="s">
        <v>398</v>
      </c>
      <c r="C710" s="165"/>
      <c r="D710" s="165"/>
      <c r="E710" s="46"/>
      <c r="F710" s="46"/>
    </row>
    <row r="711" spans="1:6" s="45" customFormat="1" ht="21.95" customHeight="1" x14ac:dyDescent="0.25">
      <c r="A711" s="52"/>
      <c r="B711" s="170" t="s">
        <v>399</v>
      </c>
      <c r="C711" s="165"/>
      <c r="D711" s="165"/>
      <c r="E711" s="46"/>
      <c r="F711" s="46"/>
    </row>
    <row r="712" spans="1:6" s="45" customFormat="1" ht="12.75" x14ac:dyDescent="0.2">
      <c r="A712" s="52"/>
      <c r="B712" s="165"/>
      <c r="C712" s="165"/>
      <c r="D712" s="165"/>
      <c r="E712" s="46"/>
      <c r="F712" s="46"/>
    </row>
    <row r="713" spans="1:6" ht="30" customHeight="1" x14ac:dyDescent="0.2">
      <c r="A713" s="52"/>
      <c r="B713" s="180" t="s">
        <v>406</v>
      </c>
      <c r="C713" s="180"/>
      <c r="D713" s="180"/>
      <c r="E713" s="166" t="s">
        <v>400</v>
      </c>
      <c r="F713" s="166" t="s">
        <v>401</v>
      </c>
    </row>
    <row r="714" spans="1:6" ht="20.100000000000001" customHeight="1" x14ac:dyDescent="0.2">
      <c r="A714" s="52"/>
      <c r="B714" s="181" t="s">
        <v>402</v>
      </c>
      <c r="C714" s="181"/>
      <c r="D714" s="181"/>
      <c r="E714" s="168">
        <f>F586</f>
        <v>0</v>
      </c>
      <c r="F714" s="167"/>
    </row>
    <row r="715" spans="1:6" ht="20.100000000000001" customHeight="1" x14ac:dyDescent="0.2">
      <c r="A715" s="52"/>
      <c r="B715" s="181" t="s">
        <v>403</v>
      </c>
      <c r="C715" s="181"/>
      <c r="D715" s="181"/>
      <c r="E715" s="168">
        <f>F652</f>
        <v>0</v>
      </c>
      <c r="F715" s="167"/>
    </row>
    <row r="716" spans="1:6" ht="20.100000000000001" customHeight="1" x14ac:dyDescent="0.2">
      <c r="A716" s="52"/>
      <c r="B716" s="181" t="s">
        <v>404</v>
      </c>
      <c r="C716" s="181"/>
      <c r="D716" s="181"/>
      <c r="E716" s="168">
        <f>F706</f>
        <v>0</v>
      </c>
      <c r="F716" s="167"/>
    </row>
    <row r="717" spans="1:6" ht="20.100000000000001" customHeight="1" x14ac:dyDescent="0.2">
      <c r="A717" s="52"/>
      <c r="B717" s="182" t="s">
        <v>405</v>
      </c>
      <c r="C717" s="182"/>
      <c r="D717" s="182"/>
      <c r="E717" s="169">
        <f>SUM(E714:E716)</f>
        <v>0</v>
      </c>
      <c r="F717" s="169">
        <f>SUM(F714:F716)</f>
        <v>0</v>
      </c>
    </row>
  </sheetData>
  <sheetProtection password="B7CE" sheet="1" objects="1" scenarios="1"/>
  <protectedRanges>
    <protectedRange sqref="E4 E58:E94 E96:E103 E105:E134 E138:E189 E192:E220 E223:E231" name="Oblast1"/>
    <protectedRange sqref="E239:E278 E282:E285 E288:E301 E304:E309 E313:E327 E330:E339 E342 E348:E354 E358:E367 E370:E382" name="Oblast2"/>
    <protectedRange sqref="E389:E399 E402:E408 E411:E417 E420:E431 E434:E449" name="Oblast3"/>
    <protectedRange sqref="E458:E464 E467:E476 E479:E490 E493:E502 E505 E509:E519 E522:E525" name="Oblast4"/>
    <protectedRange sqref="E530:E541" name="Oblast5"/>
    <protectedRange sqref="E530:E541" name="Oblast6"/>
    <protectedRange sqref="E544:E551" name="Oblast7"/>
    <protectedRange sqref="E595:E612 E615:E626 E629" name="Oblast8"/>
    <protectedRange sqref="E660:E663 E666:E669 E672:E675 E679:E682 E685:E692 E696:E699 E702:E705" name="Oblast9"/>
    <protectedRange sqref="F714:F716" name="Oblast10"/>
  </protectedRanges>
  <mergeCells count="983">
    <mergeCell ref="A562:A571"/>
    <mergeCell ref="A572:A576"/>
    <mergeCell ref="C553:C561"/>
    <mergeCell ref="C563:C571"/>
    <mergeCell ref="C573:C576"/>
    <mergeCell ref="E544:E547"/>
    <mergeCell ref="F544:F547"/>
    <mergeCell ref="C549:C551"/>
    <mergeCell ref="E548:E551"/>
    <mergeCell ref="F548:F551"/>
    <mergeCell ref="D548:D551"/>
    <mergeCell ref="A544:A547"/>
    <mergeCell ref="C545:C547"/>
    <mergeCell ref="D544:D547"/>
    <mergeCell ref="A548:A551"/>
    <mergeCell ref="D552:D561"/>
    <mergeCell ref="D562:D571"/>
    <mergeCell ref="D572:D576"/>
    <mergeCell ref="E552:E561"/>
    <mergeCell ref="F552:F561"/>
    <mergeCell ref="E562:E571"/>
    <mergeCell ref="F562:F571"/>
    <mergeCell ref="E572:E576"/>
    <mergeCell ref="F572:F576"/>
    <mergeCell ref="E538:E539"/>
    <mergeCell ref="F538:F539"/>
    <mergeCell ref="E540:E541"/>
    <mergeCell ref="F540:F541"/>
    <mergeCell ref="D534:D535"/>
    <mergeCell ref="D536:D537"/>
    <mergeCell ref="D538:D539"/>
    <mergeCell ref="D540:D541"/>
    <mergeCell ref="F536:F537"/>
    <mergeCell ref="A552:A561"/>
    <mergeCell ref="E530:E531"/>
    <mergeCell ref="F530:F531"/>
    <mergeCell ref="E532:E533"/>
    <mergeCell ref="F532:F533"/>
    <mergeCell ref="E534:E535"/>
    <mergeCell ref="F534:F535"/>
    <mergeCell ref="A540:A541"/>
    <mergeCell ref="C528:F529"/>
    <mergeCell ref="C530:C531"/>
    <mergeCell ref="C532:C533"/>
    <mergeCell ref="C534:C535"/>
    <mergeCell ref="C536:C537"/>
    <mergeCell ref="C538:C539"/>
    <mergeCell ref="C540:C541"/>
    <mergeCell ref="D530:D531"/>
    <mergeCell ref="D532:D533"/>
    <mergeCell ref="A528:A529"/>
    <mergeCell ref="A530:A531"/>
    <mergeCell ref="A532:A533"/>
    <mergeCell ref="A534:A535"/>
    <mergeCell ref="A536:A537"/>
    <mergeCell ref="A538:A539"/>
    <mergeCell ref="E536:E537"/>
    <mergeCell ref="E518:E519"/>
    <mergeCell ref="F518:F519"/>
    <mergeCell ref="E522:E523"/>
    <mergeCell ref="E524:E525"/>
    <mergeCell ref="F522:F523"/>
    <mergeCell ref="F524:F525"/>
    <mergeCell ref="E512:E513"/>
    <mergeCell ref="F512:F513"/>
    <mergeCell ref="E514:E515"/>
    <mergeCell ref="F514:F515"/>
    <mergeCell ref="E516:E517"/>
    <mergeCell ref="F516:F517"/>
    <mergeCell ref="F509:F511"/>
    <mergeCell ref="E493:E494"/>
    <mergeCell ref="F493:F494"/>
    <mergeCell ref="E498:E499"/>
    <mergeCell ref="F498:F499"/>
    <mergeCell ref="E505:E506"/>
    <mergeCell ref="F505:F506"/>
    <mergeCell ref="E495:E497"/>
    <mergeCell ref="F495:F497"/>
    <mergeCell ref="E500:E502"/>
    <mergeCell ref="F500:F502"/>
    <mergeCell ref="D524:D525"/>
    <mergeCell ref="C520:F521"/>
    <mergeCell ref="C495:C497"/>
    <mergeCell ref="C505:C506"/>
    <mergeCell ref="D495:D497"/>
    <mergeCell ref="C500:C502"/>
    <mergeCell ref="D500:D502"/>
    <mergeCell ref="C503:F504"/>
    <mergeCell ref="C507:F508"/>
    <mergeCell ref="D505:D506"/>
    <mergeCell ref="D512:D513"/>
    <mergeCell ref="D514:D515"/>
    <mergeCell ref="D516:D517"/>
    <mergeCell ref="D518:D519"/>
    <mergeCell ref="D522:D523"/>
    <mergeCell ref="C512:C513"/>
    <mergeCell ref="C514:C515"/>
    <mergeCell ref="C516:C517"/>
    <mergeCell ref="C518:C519"/>
    <mergeCell ref="C522:C523"/>
    <mergeCell ref="C524:C525"/>
    <mergeCell ref="C509:C511"/>
    <mergeCell ref="D509:D511"/>
    <mergeCell ref="E509:E511"/>
    <mergeCell ref="A516:A517"/>
    <mergeCell ref="A518:A519"/>
    <mergeCell ref="A520:A521"/>
    <mergeCell ref="A522:A523"/>
    <mergeCell ref="A524:A525"/>
    <mergeCell ref="A509:A511"/>
    <mergeCell ref="A503:A504"/>
    <mergeCell ref="A505:A506"/>
    <mergeCell ref="A507:A508"/>
    <mergeCell ref="A512:A513"/>
    <mergeCell ref="A514:A515"/>
    <mergeCell ref="C491:F492"/>
    <mergeCell ref="A491:A492"/>
    <mergeCell ref="A493:A494"/>
    <mergeCell ref="A495:A497"/>
    <mergeCell ref="A498:A499"/>
    <mergeCell ref="A500:A502"/>
    <mergeCell ref="C493:C494"/>
    <mergeCell ref="D493:D494"/>
    <mergeCell ref="D498:D499"/>
    <mergeCell ref="C483:C488"/>
    <mergeCell ref="E483:E488"/>
    <mergeCell ref="F483:F488"/>
    <mergeCell ref="A489:A490"/>
    <mergeCell ref="C489:C490"/>
    <mergeCell ref="D489:D490"/>
    <mergeCell ref="E489:E490"/>
    <mergeCell ref="F489:F490"/>
    <mergeCell ref="A483:A488"/>
    <mergeCell ref="D483:D488"/>
    <mergeCell ref="A477:A478"/>
    <mergeCell ref="C472:C473"/>
    <mergeCell ref="D472:D473"/>
    <mergeCell ref="A481:A482"/>
    <mergeCell ref="C477:F478"/>
    <mergeCell ref="E460:E461"/>
    <mergeCell ref="F460:F461"/>
    <mergeCell ref="E462:E464"/>
    <mergeCell ref="F462:F464"/>
    <mergeCell ref="E467:E468"/>
    <mergeCell ref="F467:F468"/>
    <mergeCell ref="C474:C476"/>
    <mergeCell ref="D474:D476"/>
    <mergeCell ref="A474:A476"/>
    <mergeCell ref="C467:C468"/>
    <mergeCell ref="D467:D468"/>
    <mergeCell ref="C469:C471"/>
    <mergeCell ref="D469:D471"/>
    <mergeCell ref="C481:C482"/>
    <mergeCell ref="D481:D482"/>
    <mergeCell ref="E481:E482"/>
    <mergeCell ref="F481:F482"/>
    <mergeCell ref="E469:E471"/>
    <mergeCell ref="F469:F471"/>
    <mergeCell ref="A458:A459"/>
    <mergeCell ref="A467:A468"/>
    <mergeCell ref="A472:A473"/>
    <mergeCell ref="A460:A461"/>
    <mergeCell ref="A462:A464"/>
    <mergeCell ref="A465:A466"/>
    <mergeCell ref="F472:F473"/>
    <mergeCell ref="E474:E476"/>
    <mergeCell ref="F474:F476"/>
    <mergeCell ref="A469:A471"/>
    <mergeCell ref="E458:E459"/>
    <mergeCell ref="F458:F459"/>
    <mergeCell ref="E472:E473"/>
    <mergeCell ref="D442:D445"/>
    <mergeCell ref="C442:C445"/>
    <mergeCell ref="F442:F445"/>
    <mergeCell ref="A479:A480"/>
    <mergeCell ref="C462:C464"/>
    <mergeCell ref="C460:C461"/>
    <mergeCell ref="D462:D464"/>
    <mergeCell ref="D460:D461"/>
    <mergeCell ref="C448:C449"/>
    <mergeCell ref="D448:D449"/>
    <mergeCell ref="E448:E449"/>
    <mergeCell ref="F448:F449"/>
    <mergeCell ref="A448:A449"/>
    <mergeCell ref="D458:D459"/>
    <mergeCell ref="C458:C459"/>
    <mergeCell ref="C465:F466"/>
    <mergeCell ref="C479:C480"/>
    <mergeCell ref="D479:D480"/>
    <mergeCell ref="E479:E480"/>
    <mergeCell ref="F479:F480"/>
    <mergeCell ref="C452:F453"/>
    <mergeCell ref="A452:A453"/>
    <mergeCell ref="C454:F456"/>
    <mergeCell ref="A454:A457"/>
    <mergeCell ref="D446:D447"/>
    <mergeCell ref="E446:E447"/>
    <mergeCell ref="F446:F447"/>
    <mergeCell ref="E426:E429"/>
    <mergeCell ref="F426:F429"/>
    <mergeCell ref="A430:A431"/>
    <mergeCell ref="E430:E431"/>
    <mergeCell ref="F430:F431"/>
    <mergeCell ref="A432:A433"/>
    <mergeCell ref="C432:F433"/>
    <mergeCell ref="C426:C429"/>
    <mergeCell ref="C430:C431"/>
    <mergeCell ref="D426:D429"/>
    <mergeCell ref="D430:D431"/>
    <mergeCell ref="C434:C438"/>
    <mergeCell ref="D434:D438"/>
    <mergeCell ref="E434:E438"/>
    <mergeCell ref="F434:F438"/>
    <mergeCell ref="A439:A441"/>
    <mergeCell ref="A442:A445"/>
    <mergeCell ref="E439:E441"/>
    <mergeCell ref="F439:F441"/>
    <mergeCell ref="E442:E445"/>
    <mergeCell ref="D439:D441"/>
    <mergeCell ref="E420:E421"/>
    <mergeCell ref="F420:F421"/>
    <mergeCell ref="E422:E423"/>
    <mergeCell ref="E424:E425"/>
    <mergeCell ref="F422:F423"/>
    <mergeCell ref="F424:F425"/>
    <mergeCell ref="C418:F419"/>
    <mergeCell ref="C420:C421"/>
    <mergeCell ref="C422:C423"/>
    <mergeCell ref="C424:C425"/>
    <mergeCell ref="D420:D421"/>
    <mergeCell ref="D422:D423"/>
    <mergeCell ref="D424:D425"/>
    <mergeCell ref="D415:D417"/>
    <mergeCell ref="E415:E417"/>
    <mergeCell ref="F415:F417"/>
    <mergeCell ref="C409:F410"/>
    <mergeCell ref="A411:A414"/>
    <mergeCell ref="C411:C414"/>
    <mergeCell ref="D411:D414"/>
    <mergeCell ref="E411:E414"/>
    <mergeCell ref="F411:F414"/>
    <mergeCell ref="C393:C396"/>
    <mergeCell ref="A406:A408"/>
    <mergeCell ref="A409:A410"/>
    <mergeCell ref="A420:A421"/>
    <mergeCell ref="A422:A423"/>
    <mergeCell ref="A424:A425"/>
    <mergeCell ref="A446:A447"/>
    <mergeCell ref="A418:A419"/>
    <mergeCell ref="A426:A429"/>
    <mergeCell ref="A434:A438"/>
    <mergeCell ref="A415:A417"/>
    <mergeCell ref="C415:C417"/>
    <mergeCell ref="C446:C447"/>
    <mergeCell ref="C400:F401"/>
    <mergeCell ref="D211:D212"/>
    <mergeCell ref="D219:D220"/>
    <mergeCell ref="D321:D323"/>
    <mergeCell ref="D330:D332"/>
    <mergeCell ref="D333:D335"/>
    <mergeCell ref="D379:D380"/>
    <mergeCell ref="E379:E380"/>
    <mergeCell ref="E381:E382"/>
    <mergeCell ref="F379:F380"/>
    <mergeCell ref="F381:F382"/>
    <mergeCell ref="C355:F357"/>
    <mergeCell ref="C368:F369"/>
    <mergeCell ref="D381:D382"/>
    <mergeCell ref="D350:D351"/>
    <mergeCell ref="D348:D349"/>
    <mergeCell ref="C352:C354"/>
    <mergeCell ref="D352:D354"/>
    <mergeCell ref="E352:E354"/>
    <mergeCell ref="F352:F354"/>
    <mergeCell ref="D366:D367"/>
    <mergeCell ref="C366:C367"/>
    <mergeCell ref="E406:E408"/>
    <mergeCell ref="F406:F408"/>
    <mergeCell ref="C404:C405"/>
    <mergeCell ref="B406:B407"/>
    <mergeCell ref="D404:D405"/>
    <mergeCell ref="D402:D403"/>
    <mergeCell ref="C406:C408"/>
    <mergeCell ref="D406:D408"/>
    <mergeCell ref="E397:E399"/>
    <mergeCell ref="F397:F399"/>
    <mergeCell ref="D393:D396"/>
    <mergeCell ref="D389:D392"/>
    <mergeCell ref="C402:C403"/>
    <mergeCell ref="A402:A403"/>
    <mergeCell ref="A404:A405"/>
    <mergeCell ref="C385:F386"/>
    <mergeCell ref="C387:F388"/>
    <mergeCell ref="E389:E392"/>
    <mergeCell ref="F389:F392"/>
    <mergeCell ref="E393:E396"/>
    <mergeCell ref="F393:F396"/>
    <mergeCell ref="C389:C392"/>
    <mergeCell ref="A385:A386"/>
    <mergeCell ref="A387:A388"/>
    <mergeCell ref="A389:A392"/>
    <mergeCell ref="A393:A396"/>
    <mergeCell ref="A397:A399"/>
    <mergeCell ref="A400:A401"/>
    <mergeCell ref="E402:E403"/>
    <mergeCell ref="F402:F403"/>
    <mergeCell ref="C397:C399"/>
    <mergeCell ref="D397:D399"/>
    <mergeCell ref="E404:E405"/>
    <mergeCell ref="F404:F405"/>
    <mergeCell ref="E375:E376"/>
    <mergeCell ref="F375:F376"/>
    <mergeCell ref="E377:E378"/>
    <mergeCell ref="F377:F378"/>
    <mergeCell ref="C377:C378"/>
    <mergeCell ref="E370:E371"/>
    <mergeCell ref="F370:F371"/>
    <mergeCell ref="E372:E374"/>
    <mergeCell ref="F372:F374"/>
    <mergeCell ref="C370:C371"/>
    <mergeCell ref="C375:C376"/>
    <mergeCell ref="C372:C374"/>
    <mergeCell ref="D372:D374"/>
    <mergeCell ref="D377:D378"/>
    <mergeCell ref="D375:D376"/>
    <mergeCell ref="D370:D371"/>
    <mergeCell ref="E362:E363"/>
    <mergeCell ref="F362:F363"/>
    <mergeCell ref="E364:E365"/>
    <mergeCell ref="F364:F365"/>
    <mergeCell ref="E366:E367"/>
    <mergeCell ref="F366:F367"/>
    <mergeCell ref="E358:E359"/>
    <mergeCell ref="E360:E361"/>
    <mergeCell ref="F358:F359"/>
    <mergeCell ref="F360:F361"/>
    <mergeCell ref="E350:E351"/>
    <mergeCell ref="F350:F351"/>
    <mergeCell ref="C345:F347"/>
    <mergeCell ref="E338:E339"/>
    <mergeCell ref="F336:F337"/>
    <mergeCell ref="F338:F339"/>
    <mergeCell ref="E336:E337"/>
    <mergeCell ref="C342:C344"/>
    <mergeCell ref="D342:D344"/>
    <mergeCell ref="C340:F341"/>
    <mergeCell ref="E342:E344"/>
    <mergeCell ref="F342:F344"/>
    <mergeCell ref="C336:C337"/>
    <mergeCell ref="C338:C339"/>
    <mergeCell ref="C350:C351"/>
    <mergeCell ref="E333:E335"/>
    <mergeCell ref="F333:F335"/>
    <mergeCell ref="E324:E325"/>
    <mergeCell ref="F324:F325"/>
    <mergeCell ref="E326:E327"/>
    <mergeCell ref="F326:F327"/>
    <mergeCell ref="C328:F329"/>
    <mergeCell ref="C330:C332"/>
    <mergeCell ref="E348:E349"/>
    <mergeCell ref="F348:F349"/>
    <mergeCell ref="C348:C349"/>
    <mergeCell ref="D336:D337"/>
    <mergeCell ref="D338:D339"/>
    <mergeCell ref="A372:A374"/>
    <mergeCell ref="A375:A376"/>
    <mergeCell ref="A379:A381"/>
    <mergeCell ref="A377:A378"/>
    <mergeCell ref="A345:A347"/>
    <mergeCell ref="A358:A359"/>
    <mergeCell ref="A360:A361"/>
    <mergeCell ref="A362:A363"/>
    <mergeCell ref="A364:A365"/>
    <mergeCell ref="A366:A367"/>
    <mergeCell ref="A370:A371"/>
    <mergeCell ref="A368:A369"/>
    <mergeCell ref="C358:C359"/>
    <mergeCell ref="C360:C361"/>
    <mergeCell ref="D364:D365"/>
    <mergeCell ref="D362:D363"/>
    <mergeCell ref="D360:D361"/>
    <mergeCell ref="D358:D359"/>
    <mergeCell ref="C362:C363"/>
    <mergeCell ref="C364:C365"/>
    <mergeCell ref="A350:A351"/>
    <mergeCell ref="A355:A357"/>
    <mergeCell ref="A330:A332"/>
    <mergeCell ref="A333:A335"/>
    <mergeCell ref="A352:A354"/>
    <mergeCell ref="A317:A318"/>
    <mergeCell ref="A319:A320"/>
    <mergeCell ref="A324:A325"/>
    <mergeCell ref="A326:A327"/>
    <mergeCell ref="A328:A329"/>
    <mergeCell ref="A321:A323"/>
    <mergeCell ref="A342:A344"/>
    <mergeCell ref="A338:A339"/>
    <mergeCell ref="A336:A337"/>
    <mergeCell ref="A340:A341"/>
    <mergeCell ref="A348:A349"/>
    <mergeCell ref="A313:A314"/>
    <mergeCell ref="A315:A316"/>
    <mergeCell ref="C313:C314"/>
    <mergeCell ref="C315:C316"/>
    <mergeCell ref="E313:E314"/>
    <mergeCell ref="F313:F314"/>
    <mergeCell ref="D313:D314"/>
    <mergeCell ref="D315:D316"/>
    <mergeCell ref="D317:D318"/>
    <mergeCell ref="D319:D320"/>
    <mergeCell ref="D324:D325"/>
    <mergeCell ref="D326:D327"/>
    <mergeCell ref="C317:C318"/>
    <mergeCell ref="C319:C320"/>
    <mergeCell ref="C324:C325"/>
    <mergeCell ref="C326:C327"/>
    <mergeCell ref="C321:C323"/>
    <mergeCell ref="C333:C335"/>
    <mergeCell ref="E321:E323"/>
    <mergeCell ref="F321:F323"/>
    <mergeCell ref="E330:E332"/>
    <mergeCell ref="F330:F332"/>
    <mergeCell ref="C288:C289"/>
    <mergeCell ref="C290:C291"/>
    <mergeCell ref="C292:C293"/>
    <mergeCell ref="C294:C295"/>
    <mergeCell ref="C296:C297"/>
    <mergeCell ref="E317:E318"/>
    <mergeCell ref="F317:F318"/>
    <mergeCell ref="E319:E320"/>
    <mergeCell ref="F319:F320"/>
    <mergeCell ref="E315:E316"/>
    <mergeCell ref="F315:F316"/>
    <mergeCell ref="D306:D307"/>
    <mergeCell ref="D308:D309"/>
    <mergeCell ref="E306:E307"/>
    <mergeCell ref="E308:E309"/>
    <mergeCell ref="E288:E289"/>
    <mergeCell ref="E290:E291"/>
    <mergeCell ref="E292:E293"/>
    <mergeCell ref="E294:E295"/>
    <mergeCell ref="E296:E297"/>
    <mergeCell ref="E298:E299"/>
    <mergeCell ref="E300:E301"/>
    <mergeCell ref="F304:F305"/>
    <mergeCell ref="F306:F307"/>
    <mergeCell ref="E304:E305"/>
    <mergeCell ref="A302:A303"/>
    <mergeCell ref="C302:F303"/>
    <mergeCell ref="C310:F311"/>
    <mergeCell ref="A304:A305"/>
    <mergeCell ref="A306:A307"/>
    <mergeCell ref="A308:A309"/>
    <mergeCell ref="C304:C305"/>
    <mergeCell ref="F300:F301"/>
    <mergeCell ref="F298:F299"/>
    <mergeCell ref="D300:D301"/>
    <mergeCell ref="F308:F309"/>
    <mergeCell ref="A310:A312"/>
    <mergeCell ref="D304:D305"/>
    <mergeCell ref="D298:D299"/>
    <mergeCell ref="A298:A299"/>
    <mergeCell ref="A300:A301"/>
    <mergeCell ref="C298:C299"/>
    <mergeCell ref="C300:C301"/>
    <mergeCell ref="C306:C307"/>
    <mergeCell ref="C308:C309"/>
    <mergeCell ref="A286:A287"/>
    <mergeCell ref="A288:A289"/>
    <mergeCell ref="A290:A291"/>
    <mergeCell ref="A292:A293"/>
    <mergeCell ref="A294:A295"/>
    <mergeCell ref="A296:A297"/>
    <mergeCell ref="D282:D283"/>
    <mergeCell ref="D284:D285"/>
    <mergeCell ref="E282:E283"/>
    <mergeCell ref="C282:C283"/>
    <mergeCell ref="C284:C285"/>
    <mergeCell ref="A284:A285"/>
    <mergeCell ref="D288:D289"/>
    <mergeCell ref="D290:D291"/>
    <mergeCell ref="D292:D293"/>
    <mergeCell ref="D294:D295"/>
    <mergeCell ref="D296:D297"/>
    <mergeCell ref="E284:E285"/>
    <mergeCell ref="C286:F287"/>
    <mergeCell ref="F288:F289"/>
    <mergeCell ref="F296:F297"/>
    <mergeCell ref="F294:F295"/>
    <mergeCell ref="F292:F293"/>
    <mergeCell ref="F290:F291"/>
    <mergeCell ref="F284:F285"/>
    <mergeCell ref="A282:A283"/>
    <mergeCell ref="F282:F283"/>
    <mergeCell ref="D253:D257"/>
    <mergeCell ref="D258:D261"/>
    <mergeCell ref="D264:D265"/>
    <mergeCell ref="D270:D272"/>
    <mergeCell ref="D273:D275"/>
    <mergeCell ref="C253:C257"/>
    <mergeCell ref="C258:C261"/>
    <mergeCell ref="E253:E257"/>
    <mergeCell ref="F253:F257"/>
    <mergeCell ref="E258:E261"/>
    <mergeCell ref="F258:F261"/>
    <mergeCell ref="E264:E265"/>
    <mergeCell ref="F264:F265"/>
    <mergeCell ref="E268:E269"/>
    <mergeCell ref="F268:F269"/>
    <mergeCell ref="E270:E272"/>
    <mergeCell ref="F270:F272"/>
    <mergeCell ref="A273:A275"/>
    <mergeCell ref="A276:A278"/>
    <mergeCell ref="A279:A281"/>
    <mergeCell ref="D276:D278"/>
    <mergeCell ref="D262:D263"/>
    <mergeCell ref="D266:D267"/>
    <mergeCell ref="D268:D269"/>
    <mergeCell ref="E262:E263"/>
    <mergeCell ref="F262:F263"/>
    <mergeCell ref="E266:E267"/>
    <mergeCell ref="F266:F267"/>
    <mergeCell ref="C264:C265"/>
    <mergeCell ref="C262:C263"/>
    <mergeCell ref="C266:C267"/>
    <mergeCell ref="C268:C269"/>
    <mergeCell ref="A270:A272"/>
    <mergeCell ref="E273:E275"/>
    <mergeCell ref="E276:E278"/>
    <mergeCell ref="F273:F275"/>
    <mergeCell ref="F276:F278"/>
    <mergeCell ref="C273:C275"/>
    <mergeCell ref="C279:F281"/>
    <mergeCell ref="A253:A257"/>
    <mergeCell ref="A258:A261"/>
    <mergeCell ref="A262:A263"/>
    <mergeCell ref="A264:A265"/>
    <mergeCell ref="A266:A267"/>
    <mergeCell ref="A268:A269"/>
    <mergeCell ref="C270:C272"/>
    <mergeCell ref="A246:A249"/>
    <mergeCell ref="C246:C249"/>
    <mergeCell ref="D246:D249"/>
    <mergeCell ref="E246:E249"/>
    <mergeCell ref="F246:F249"/>
    <mergeCell ref="A250:A252"/>
    <mergeCell ref="A234:A235"/>
    <mergeCell ref="A236:A238"/>
    <mergeCell ref="C234:F235"/>
    <mergeCell ref="C236:F237"/>
    <mergeCell ref="C238:F238"/>
    <mergeCell ref="A239:A245"/>
    <mergeCell ref="C239:C245"/>
    <mergeCell ref="D239:D245"/>
    <mergeCell ref="E239:E245"/>
    <mergeCell ref="F239:F245"/>
    <mergeCell ref="C250:C252"/>
    <mergeCell ref="D250:D252"/>
    <mergeCell ref="E250:E252"/>
    <mergeCell ref="F250:F252"/>
    <mergeCell ref="A221:A222"/>
    <mergeCell ref="A223:A229"/>
    <mergeCell ref="A230:A231"/>
    <mergeCell ref="C221:F222"/>
    <mergeCell ref="C223:C229"/>
    <mergeCell ref="C230:C231"/>
    <mergeCell ref="D223:D229"/>
    <mergeCell ref="D230:D231"/>
    <mergeCell ref="E223:E229"/>
    <mergeCell ref="F223:F229"/>
    <mergeCell ref="F219:F220"/>
    <mergeCell ref="E230:E231"/>
    <mergeCell ref="F230:F231"/>
    <mergeCell ref="E213:E216"/>
    <mergeCell ref="F213:F216"/>
    <mergeCell ref="E209:E210"/>
    <mergeCell ref="E211:E212"/>
    <mergeCell ref="F209:F210"/>
    <mergeCell ref="F211:F212"/>
    <mergeCell ref="A219:A220"/>
    <mergeCell ref="A217:A218"/>
    <mergeCell ref="A213:A216"/>
    <mergeCell ref="E196:E199"/>
    <mergeCell ref="F196:F199"/>
    <mergeCell ref="E202:E204"/>
    <mergeCell ref="F202:F204"/>
    <mergeCell ref="A202:A204"/>
    <mergeCell ref="A205:A208"/>
    <mergeCell ref="C205:C208"/>
    <mergeCell ref="E205:E208"/>
    <mergeCell ref="F205:F208"/>
    <mergeCell ref="C213:C216"/>
    <mergeCell ref="D205:D208"/>
    <mergeCell ref="D213:D216"/>
    <mergeCell ref="C209:C210"/>
    <mergeCell ref="C217:C218"/>
    <mergeCell ref="D209:D210"/>
    <mergeCell ref="D217:D218"/>
    <mergeCell ref="A209:A210"/>
    <mergeCell ref="A211:A212"/>
    <mergeCell ref="E217:E218"/>
    <mergeCell ref="F217:F218"/>
    <mergeCell ref="E219:E220"/>
    <mergeCell ref="F182:F183"/>
    <mergeCell ref="F184:F185"/>
    <mergeCell ref="F186:F187"/>
    <mergeCell ref="F188:F189"/>
    <mergeCell ref="F192:F193"/>
    <mergeCell ref="F194:F195"/>
    <mergeCell ref="C202:C204"/>
    <mergeCell ref="D202:D204"/>
    <mergeCell ref="D196:D199"/>
    <mergeCell ref="C196:C199"/>
    <mergeCell ref="D194:D195"/>
    <mergeCell ref="E182:E183"/>
    <mergeCell ref="E184:E185"/>
    <mergeCell ref="E186:E187"/>
    <mergeCell ref="E188:E189"/>
    <mergeCell ref="E192:E193"/>
    <mergeCell ref="D182:D183"/>
    <mergeCell ref="D184:D185"/>
    <mergeCell ref="D186:D187"/>
    <mergeCell ref="D188:D189"/>
    <mergeCell ref="A190:A191"/>
    <mergeCell ref="C190:F191"/>
    <mergeCell ref="A192:A193"/>
    <mergeCell ref="A194:A195"/>
    <mergeCell ref="A196:A199"/>
    <mergeCell ref="A200:A201"/>
    <mergeCell ref="C194:C195"/>
    <mergeCell ref="E194:E195"/>
    <mergeCell ref="E200:E201"/>
    <mergeCell ref="F200:F201"/>
    <mergeCell ref="C192:C193"/>
    <mergeCell ref="C200:C201"/>
    <mergeCell ref="D192:D193"/>
    <mergeCell ref="D200:D201"/>
    <mergeCell ref="A182:A183"/>
    <mergeCell ref="A184:A185"/>
    <mergeCell ref="A186:A187"/>
    <mergeCell ref="A188:A189"/>
    <mergeCell ref="C182:C183"/>
    <mergeCell ref="C184:C185"/>
    <mergeCell ref="C186:C187"/>
    <mergeCell ref="C188:C189"/>
    <mergeCell ref="A176:A181"/>
    <mergeCell ref="C176:C181"/>
    <mergeCell ref="A156:A159"/>
    <mergeCell ref="C156:C159"/>
    <mergeCell ref="D156:D159"/>
    <mergeCell ref="E156:E159"/>
    <mergeCell ref="D176:D181"/>
    <mergeCell ref="E176:E181"/>
    <mergeCell ref="F176:F181"/>
    <mergeCell ref="F156:F159"/>
    <mergeCell ref="A160:A175"/>
    <mergeCell ref="C160:C175"/>
    <mergeCell ref="D160:D175"/>
    <mergeCell ref="E160:E175"/>
    <mergeCell ref="F160:F175"/>
    <mergeCell ref="C150:C153"/>
    <mergeCell ref="C147:C149"/>
    <mergeCell ref="C142:C146"/>
    <mergeCell ref="D142:D146"/>
    <mergeCell ref="C154:C155"/>
    <mergeCell ref="D154:D155"/>
    <mergeCell ref="E154:E155"/>
    <mergeCell ref="F154:F155"/>
    <mergeCell ref="A154:A155"/>
    <mergeCell ref="D132:D134"/>
    <mergeCell ref="D147:D149"/>
    <mergeCell ref="D150:D153"/>
    <mergeCell ref="E140:E141"/>
    <mergeCell ref="F140:F141"/>
    <mergeCell ref="E142:E146"/>
    <mergeCell ref="F142:F146"/>
    <mergeCell ref="A142:A146"/>
    <mergeCell ref="E147:E149"/>
    <mergeCell ref="F147:F149"/>
    <mergeCell ref="C135:F137"/>
    <mergeCell ref="A138:A139"/>
    <mergeCell ref="A140:A141"/>
    <mergeCell ref="C138:C139"/>
    <mergeCell ref="C140:C141"/>
    <mergeCell ref="D138:D139"/>
    <mergeCell ref="D140:D141"/>
    <mergeCell ref="E138:E139"/>
    <mergeCell ref="F138:F139"/>
    <mergeCell ref="A150:A153"/>
    <mergeCell ref="A147:A149"/>
    <mergeCell ref="A135:A137"/>
    <mergeCell ref="E150:E153"/>
    <mergeCell ref="F150:F153"/>
    <mergeCell ref="D126:D128"/>
    <mergeCell ref="D129:D131"/>
    <mergeCell ref="C111:C113"/>
    <mergeCell ref="A132:A134"/>
    <mergeCell ref="E132:E134"/>
    <mergeCell ref="F132:F134"/>
    <mergeCell ref="D111:D113"/>
    <mergeCell ref="D114:D116"/>
    <mergeCell ref="D120:D122"/>
    <mergeCell ref="D117:D119"/>
    <mergeCell ref="D123:D125"/>
    <mergeCell ref="A123:A125"/>
    <mergeCell ref="A126:A128"/>
    <mergeCell ref="A129:A131"/>
    <mergeCell ref="C114:C116"/>
    <mergeCell ref="C117:C119"/>
    <mergeCell ref="C120:C122"/>
    <mergeCell ref="C123:C125"/>
    <mergeCell ref="C126:C128"/>
    <mergeCell ref="C129:C131"/>
    <mergeCell ref="A120:A122"/>
    <mergeCell ref="A111:A113"/>
    <mergeCell ref="A114:A116"/>
    <mergeCell ref="A117:A119"/>
    <mergeCell ref="E123:E125"/>
    <mergeCell ref="F123:F125"/>
    <mergeCell ref="E126:E128"/>
    <mergeCell ref="F126:F128"/>
    <mergeCell ref="E129:E131"/>
    <mergeCell ref="F129:F131"/>
    <mergeCell ref="E114:E116"/>
    <mergeCell ref="F114:F116"/>
    <mergeCell ref="E117:E119"/>
    <mergeCell ref="F117:F119"/>
    <mergeCell ref="E120:E122"/>
    <mergeCell ref="F120:F122"/>
    <mergeCell ref="E105:E107"/>
    <mergeCell ref="F105:F107"/>
    <mergeCell ref="E108:E110"/>
    <mergeCell ref="F108:F110"/>
    <mergeCell ref="E111:E113"/>
    <mergeCell ref="F111:F113"/>
    <mergeCell ref="A96:A98"/>
    <mergeCell ref="A99:A100"/>
    <mergeCell ref="A101:A103"/>
    <mergeCell ref="C105:C107"/>
    <mergeCell ref="C108:C110"/>
    <mergeCell ref="D105:D107"/>
    <mergeCell ref="D108:D110"/>
    <mergeCell ref="A105:A107"/>
    <mergeCell ref="A108:A110"/>
    <mergeCell ref="C104:F104"/>
    <mergeCell ref="C99:C100"/>
    <mergeCell ref="D99:D100"/>
    <mergeCell ref="E99:E100"/>
    <mergeCell ref="F99:F100"/>
    <mergeCell ref="C101:C103"/>
    <mergeCell ref="D101:D103"/>
    <mergeCell ref="E101:E103"/>
    <mergeCell ref="F101:F103"/>
    <mergeCell ref="B95:F95"/>
    <mergeCell ref="C96:C98"/>
    <mergeCell ref="D96:D98"/>
    <mergeCell ref="E96:E98"/>
    <mergeCell ref="F96:F98"/>
    <mergeCell ref="A73:A92"/>
    <mergeCell ref="A93:A94"/>
    <mergeCell ref="C93:C94"/>
    <mergeCell ref="D93:D94"/>
    <mergeCell ref="E93:E94"/>
    <mergeCell ref="F93:F94"/>
    <mergeCell ref="A58:A72"/>
    <mergeCell ref="C73:C92"/>
    <mergeCell ref="D73:D92"/>
    <mergeCell ref="E73:E92"/>
    <mergeCell ref="F73:F92"/>
    <mergeCell ref="C4:C57"/>
    <mergeCell ref="D4:D57"/>
    <mergeCell ref="E4:E57"/>
    <mergeCell ref="F4:F57"/>
    <mergeCell ref="C58:C72"/>
    <mergeCell ref="D58:D72"/>
    <mergeCell ref="E58:E72"/>
    <mergeCell ref="F58:F72"/>
    <mergeCell ref="A43:A57"/>
    <mergeCell ref="A4:A42"/>
    <mergeCell ref="A662:A663"/>
    <mergeCell ref="C660:C661"/>
    <mergeCell ref="C662:C663"/>
    <mergeCell ref="D660:D661"/>
    <mergeCell ref="D662:D663"/>
    <mergeCell ref="E660:E661"/>
    <mergeCell ref="F660:F661"/>
    <mergeCell ref="E662:E663"/>
    <mergeCell ref="F662:F663"/>
    <mergeCell ref="C658:F659"/>
    <mergeCell ref="C664:F665"/>
    <mergeCell ref="A666:A667"/>
    <mergeCell ref="A668:A669"/>
    <mergeCell ref="A672:A673"/>
    <mergeCell ref="A674:A675"/>
    <mergeCell ref="A679:A680"/>
    <mergeCell ref="A681:A682"/>
    <mergeCell ref="A685:A686"/>
    <mergeCell ref="D666:D667"/>
    <mergeCell ref="D668:D669"/>
    <mergeCell ref="D672:D673"/>
    <mergeCell ref="D674:D675"/>
    <mergeCell ref="D679:D680"/>
    <mergeCell ref="D681:D682"/>
    <mergeCell ref="D685:D686"/>
    <mergeCell ref="F666:F667"/>
    <mergeCell ref="F668:F669"/>
    <mergeCell ref="F672:F673"/>
    <mergeCell ref="F674:F675"/>
    <mergeCell ref="F679:F680"/>
    <mergeCell ref="F681:F682"/>
    <mergeCell ref="F685:F686"/>
    <mergeCell ref="A660:A661"/>
    <mergeCell ref="A687:A688"/>
    <mergeCell ref="A689:A690"/>
    <mergeCell ref="A691:A692"/>
    <mergeCell ref="A696:A697"/>
    <mergeCell ref="A698:A699"/>
    <mergeCell ref="A702:A703"/>
    <mergeCell ref="A704:A705"/>
    <mergeCell ref="C666:C667"/>
    <mergeCell ref="C668:C669"/>
    <mergeCell ref="C672:C673"/>
    <mergeCell ref="C674:C675"/>
    <mergeCell ref="C679:C680"/>
    <mergeCell ref="C681:C682"/>
    <mergeCell ref="C685:C686"/>
    <mergeCell ref="C687:C688"/>
    <mergeCell ref="C689:C690"/>
    <mergeCell ref="C691:C692"/>
    <mergeCell ref="C696:C697"/>
    <mergeCell ref="C698:C699"/>
    <mergeCell ref="C702:C703"/>
    <mergeCell ref="C704:C705"/>
    <mergeCell ref="E666:E667"/>
    <mergeCell ref="E668:E669"/>
    <mergeCell ref="E672:E673"/>
    <mergeCell ref="E674:E675"/>
    <mergeCell ref="E679:E680"/>
    <mergeCell ref="E681:E682"/>
    <mergeCell ref="E685:E686"/>
    <mergeCell ref="E687:E688"/>
    <mergeCell ref="E689:E690"/>
    <mergeCell ref="C683:F684"/>
    <mergeCell ref="C676:F678"/>
    <mergeCell ref="C670:F671"/>
    <mergeCell ref="F687:F688"/>
    <mergeCell ref="F689:F690"/>
    <mergeCell ref="D687:D688"/>
    <mergeCell ref="D689:D690"/>
    <mergeCell ref="F691:F692"/>
    <mergeCell ref="E696:E697"/>
    <mergeCell ref="E698:E699"/>
    <mergeCell ref="F696:F697"/>
    <mergeCell ref="F698:F699"/>
    <mergeCell ref="E702:E703"/>
    <mergeCell ref="E704:E705"/>
    <mergeCell ref="F702:F703"/>
    <mergeCell ref="F704:F705"/>
    <mergeCell ref="C700:F701"/>
    <mergeCell ref="C693:F695"/>
    <mergeCell ref="D691:D692"/>
    <mergeCell ref="D696:D697"/>
    <mergeCell ref="D698:D699"/>
    <mergeCell ref="D702:D703"/>
    <mergeCell ref="D704:D705"/>
    <mergeCell ref="E691:E692"/>
    <mergeCell ref="B581:E581"/>
    <mergeCell ref="B582:E582"/>
    <mergeCell ref="B583:E583"/>
    <mergeCell ref="B584:E584"/>
    <mergeCell ref="B585:E585"/>
    <mergeCell ref="B586:E586"/>
    <mergeCell ref="C593:F594"/>
    <mergeCell ref="C595:C596"/>
    <mergeCell ref="E595:E596"/>
    <mergeCell ref="F595:F596"/>
    <mergeCell ref="C611:C612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5:A616"/>
    <mergeCell ref="A617:A618"/>
    <mergeCell ref="A619:A620"/>
    <mergeCell ref="A621:A622"/>
    <mergeCell ref="A623:A624"/>
    <mergeCell ref="A625:A626"/>
    <mergeCell ref="A646:A647"/>
    <mergeCell ref="A648:A649"/>
    <mergeCell ref="A650:A651"/>
    <mergeCell ref="A642:A643"/>
    <mergeCell ref="A629:A630"/>
    <mergeCell ref="C650:C651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5:D616"/>
    <mergeCell ref="D617:D618"/>
    <mergeCell ref="D619:D620"/>
    <mergeCell ref="D621:D622"/>
    <mergeCell ref="D623:D624"/>
    <mergeCell ref="D625:D626"/>
    <mergeCell ref="D629:D630"/>
    <mergeCell ref="D642:D643"/>
    <mergeCell ref="D646:D647"/>
    <mergeCell ref="D648:D649"/>
    <mergeCell ref="D650:D651"/>
    <mergeCell ref="C613:F614"/>
    <mergeCell ref="C627:F628"/>
    <mergeCell ref="C615:C61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C648:C649"/>
    <mergeCell ref="C617:C618"/>
    <mergeCell ref="C619:C620"/>
    <mergeCell ref="C621:C622"/>
    <mergeCell ref="C623:C624"/>
    <mergeCell ref="C625:C626"/>
    <mergeCell ref="C629:C630"/>
    <mergeCell ref="C642:C643"/>
    <mergeCell ref="C646:C647"/>
    <mergeCell ref="C597:C598"/>
    <mergeCell ref="C599:C600"/>
    <mergeCell ref="C601:C602"/>
    <mergeCell ref="C603:C604"/>
    <mergeCell ref="C605:C606"/>
    <mergeCell ref="C607:C608"/>
    <mergeCell ref="C609:C610"/>
    <mergeCell ref="F599:F600"/>
    <mergeCell ref="F601:F602"/>
    <mergeCell ref="F603:F604"/>
    <mergeCell ref="F605:F606"/>
    <mergeCell ref="F607:F608"/>
    <mergeCell ref="F609:F610"/>
    <mergeCell ref="F611:F612"/>
    <mergeCell ref="E625:E626"/>
    <mergeCell ref="F615:F616"/>
    <mergeCell ref="F617:F618"/>
    <mergeCell ref="F619:F620"/>
    <mergeCell ref="F621:F622"/>
    <mergeCell ref="F623:F624"/>
    <mergeCell ref="F625:F626"/>
    <mergeCell ref="B580:E580"/>
    <mergeCell ref="B713:D713"/>
    <mergeCell ref="B714:D714"/>
    <mergeCell ref="B715:D715"/>
    <mergeCell ref="B716:D716"/>
    <mergeCell ref="B717:D717"/>
    <mergeCell ref="E629:E630"/>
    <mergeCell ref="F629:F630"/>
    <mergeCell ref="E642:E643"/>
    <mergeCell ref="F642:F643"/>
    <mergeCell ref="E646:E647"/>
    <mergeCell ref="E648:E649"/>
    <mergeCell ref="E650:E651"/>
    <mergeCell ref="F646:F647"/>
    <mergeCell ref="F648:F649"/>
    <mergeCell ref="F650:F651"/>
    <mergeCell ref="C631:F641"/>
    <mergeCell ref="C644:F645"/>
    <mergeCell ref="E615:E616"/>
    <mergeCell ref="E617:E618"/>
    <mergeCell ref="E619:E620"/>
    <mergeCell ref="E621:E622"/>
    <mergeCell ref="E623:E624"/>
    <mergeCell ref="F597:F598"/>
  </mergeCells>
  <pageMargins left="0.59055118110236227" right="0.59055118110236227" top="0.78740157480314965" bottom="0.78740157480314965" header="0.31496062992125984" footer="0.19685039370078741"/>
  <pageSetup paperSize="9" orientation="landscape" r:id="rId1"/>
  <headerFooter>
    <oddHeader xml:space="preserve">&amp;RPříloha č. 1 - Kalkulace ceny v položkovém členění
</oddHeader>
    <oddFooter>Stránka &amp;P z &amp;N</oddFooter>
  </headerFooter>
  <ignoredErrors>
    <ignoredError sqref="A129 A135 A147 A150 A196 A205:A216 A683:A695 A635:A639" twoDigitTextYear="1"/>
    <ignoredError sqref="F660:F663 F666:F669 F672:F675 F679:F682 F686:F692 F696:F699 F702:F704 F647:F651 F615:F626 F629 F597:F610 F705 F642 F6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Michalík Igor</cp:lastModifiedBy>
  <cp:lastPrinted>2016-04-12T12:10:35Z</cp:lastPrinted>
  <dcterms:created xsi:type="dcterms:W3CDTF">2016-04-11T10:16:42Z</dcterms:created>
  <dcterms:modified xsi:type="dcterms:W3CDTF">2016-04-20T07:26:52Z</dcterms:modified>
</cp:coreProperties>
</file>